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b01348c218468a61/Desktop/Web YouTube/Blog Youtube IG/Youtube/Canal docente/Remuneración docente/"/>
    </mc:Choice>
  </mc:AlternateContent>
  <xr:revisionPtr revIDLastSave="215" documentId="13_ncr:1_{9057C081-7F86-47C4-A51B-8FE244025AF3}" xr6:coauthVersionLast="47" xr6:coauthVersionMax="47" xr10:uidLastSave="{D071896E-AB65-488F-8145-B205D1705CFF}"/>
  <workbookProtection workbookAlgorithmName="SHA-512" workbookHashValue="VAirmCykxoY386gj42wJG4WvLB+L7k/Z6DS7zak3vnpfC8vOJJXmo9ObOJ97r/Fk5qfvTSO0NqQwshSlBSvrlw==" workbookSaltValue="ufiG+hzY31eN3TZkabk5Sg==" workbookSpinCount="100000" lockStructure="1"/>
  <bookViews>
    <workbookView xWindow="-96" yWindow="-96" windowWidth="18192" windowHeight="11472" xr2:uid="{00000000-000D-0000-FFFF-FFFF00000000}"/>
  </bookViews>
  <sheets>
    <sheet name="Acceso" sheetId="11" r:id="rId1"/>
    <sheet name="Inicial" sheetId="10" r:id="rId2"/>
    <sheet name="Temprano" sheetId="9" r:id="rId3"/>
    <sheet name="Avanzado" sheetId="1" r:id="rId4"/>
    <sheet name="Experto I" sheetId="8" r:id="rId5"/>
    <sheet name="Experto II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B23" i="2"/>
  <c r="B23" i="8"/>
  <c r="B23" i="9"/>
  <c r="B23" i="10"/>
  <c r="B23" i="11"/>
  <c r="B23" i="1"/>
  <c r="B22" i="1"/>
  <c r="B25" i="11"/>
  <c r="B25" i="10"/>
  <c r="B25" i="9"/>
  <c r="B25" i="1"/>
  <c r="B25" i="8"/>
  <c r="B25" i="2" l="1"/>
  <c r="B35" i="11"/>
  <c r="B21" i="11"/>
  <c r="B22" i="11" s="1"/>
  <c r="B35" i="10"/>
  <c r="B21" i="10"/>
  <c r="B35" i="9"/>
  <c r="B21" i="9"/>
  <c r="B35" i="8"/>
  <c r="B21" i="8"/>
  <c r="B24" i="8" s="1"/>
  <c r="B35" i="2"/>
  <c r="B21" i="2"/>
  <c r="B24" i="2" s="1"/>
  <c r="B35" i="1"/>
  <c r="B21" i="1"/>
  <c r="B24" i="1" s="1"/>
  <c r="B24" i="11" l="1"/>
  <c r="B26" i="11" s="1"/>
  <c r="E24" i="11" s="1"/>
  <c r="B22" i="10"/>
  <c r="B24" i="10"/>
  <c r="B22" i="9"/>
  <c r="B24" i="9"/>
  <c r="B22" i="8"/>
  <c r="B26" i="8" s="1"/>
  <c r="B22" i="2"/>
  <c r="B26" i="2" s="1"/>
  <c r="B26" i="1"/>
  <c r="E21" i="11" l="1"/>
  <c r="E25" i="11"/>
  <c r="B36" i="11"/>
  <c r="B26" i="10"/>
  <c r="B36" i="10" s="1"/>
  <c r="B26" i="9"/>
  <c r="E25" i="9"/>
  <c r="E24" i="9"/>
  <c r="B36" i="9"/>
  <c r="E21" i="9"/>
  <c r="E21" i="8"/>
  <c r="B36" i="8"/>
  <c r="E25" i="8"/>
  <c r="E24" i="8"/>
  <c r="B36" i="1"/>
  <c r="E21" i="1"/>
  <c r="E24" i="1"/>
  <c r="E25" i="1"/>
  <c r="B36" i="2"/>
  <c r="E21" i="2"/>
  <c r="E25" i="2"/>
  <c r="E24" i="2"/>
  <c r="B27" i="11" l="1"/>
  <c r="E26" i="11" s="1"/>
  <c r="E27" i="11" s="1"/>
  <c r="E36" i="11" s="1"/>
  <c r="E37" i="11" s="1"/>
  <c r="E24" i="10"/>
  <c r="E25" i="10"/>
  <c r="E21" i="10"/>
  <c r="B27" i="9"/>
  <c r="E26" i="9" s="1"/>
  <c r="E27" i="9" s="1"/>
  <c r="E36" i="9" s="1"/>
  <c r="E37" i="9" s="1"/>
  <c r="B27" i="8"/>
  <c r="E26" i="8" s="1"/>
  <c r="E27" i="8" s="1"/>
  <c r="E36" i="8" s="1"/>
  <c r="E37" i="8" s="1"/>
  <c r="B27" i="2"/>
  <c r="E26" i="2" s="1"/>
  <c r="E27" i="2" s="1"/>
  <c r="E36" i="2" s="1"/>
  <c r="E37" i="2" s="1"/>
  <c r="B27" i="1"/>
  <c r="B27" i="10" l="1"/>
  <c r="E26" i="10" s="1"/>
  <c r="E27" i="10" s="1"/>
  <c r="E36" i="10" s="1"/>
  <c r="E37" i="10" s="1"/>
  <c r="E27" i="1"/>
  <c r="E36" i="1" s="1"/>
  <c r="E3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<sst xmlns="http://schemas.openxmlformats.org/spreadsheetml/2006/main" count="319" uniqueCount="57">
  <si>
    <t>Empresa: Ferretería Tuercas y Cia Limitada</t>
  </si>
  <si>
    <t>RUT: 77.888.999-0</t>
  </si>
  <si>
    <t>Dirección: Prat 404, Vicuña,</t>
  </si>
  <si>
    <t>Fono: 251999999</t>
  </si>
  <si>
    <t>Nombre:</t>
  </si>
  <si>
    <t>RUT:</t>
  </si>
  <si>
    <t>Fecha de contrato:</t>
  </si>
  <si>
    <t>Fecha de término:</t>
  </si>
  <si>
    <t>AFP</t>
  </si>
  <si>
    <t>AFC</t>
  </si>
  <si>
    <t>Salud</t>
  </si>
  <si>
    <t>Remuneración Imponible</t>
  </si>
  <si>
    <t>Descuentos legales</t>
  </si>
  <si>
    <t>FONASA</t>
  </si>
  <si>
    <t>Impuesto único</t>
  </si>
  <si>
    <t>Total Imponible</t>
  </si>
  <si>
    <t>Total descuentos legales</t>
  </si>
  <si>
    <t>Total Imponible Tributable</t>
  </si>
  <si>
    <t>Asignaciones</t>
  </si>
  <si>
    <t>Descuentos voluntarios</t>
  </si>
  <si>
    <t>Asignación familiar</t>
  </si>
  <si>
    <t>Cuota sindical</t>
  </si>
  <si>
    <t>Colación</t>
  </si>
  <si>
    <t>Hipotecario</t>
  </si>
  <si>
    <t>Movilización</t>
  </si>
  <si>
    <t>Seguro de vida</t>
  </si>
  <si>
    <t>Aguinaldo</t>
  </si>
  <si>
    <t>Seguro médico</t>
  </si>
  <si>
    <t>Viáticos</t>
  </si>
  <si>
    <t>Liquido a pagar</t>
  </si>
  <si>
    <t>Total descuentos voluntarios</t>
  </si>
  <si>
    <t xml:space="preserve">Total descuentos  </t>
  </si>
  <si>
    <t>Tramo de asignación familiar</t>
  </si>
  <si>
    <t>Renta base mínima nacional (RBMN)</t>
  </si>
  <si>
    <t>Asignación de zona (15%)</t>
  </si>
  <si>
    <t>Horas de contrato</t>
  </si>
  <si>
    <t>Valor hora enseñanza media</t>
  </si>
  <si>
    <t>Bonificación de  Reconocimiento Profesional (BRP)</t>
  </si>
  <si>
    <t>Asignación Tramo Desarrollo Profesional (ATDP) Ley 20.903</t>
  </si>
  <si>
    <t>Asignación Concentración Prioritarios (ACP) Ley 20.903</t>
  </si>
  <si>
    <t>Total No Imponible</t>
  </si>
  <si>
    <t>Total Haberes</t>
  </si>
  <si>
    <t>AFP Provida</t>
  </si>
  <si>
    <t>Tramo carrera docente componente de progresión</t>
  </si>
  <si>
    <t>Tramo carrera docente componente fijo</t>
  </si>
  <si>
    <t xml:space="preserve">Bienios </t>
  </si>
  <si>
    <t>Monto fijo concentración de prioritarios tramo 60 al 79%</t>
  </si>
  <si>
    <t>APV</t>
  </si>
  <si>
    <t>Ahorro</t>
  </si>
  <si>
    <t>Ahorro cuenta 2 AFP</t>
  </si>
  <si>
    <t>Empresa: Corporación Educacional</t>
  </si>
  <si>
    <t>RUT: 99.999.999-9</t>
  </si>
  <si>
    <t xml:space="preserve">Dirección: </t>
  </si>
  <si>
    <t xml:space="preserve">Fono: </t>
  </si>
  <si>
    <t>BRP Título</t>
  </si>
  <si>
    <t>BRP Mención</t>
  </si>
  <si>
    <t>EM123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</si>
</sst>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10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right" wrapText="1"/>
    </xf>
    <xf numFmtId="6" fontId="2" fillId="0" borderId="0" xfId="0" applyNumberFormat="1" applyFont="1" applyAlignment="1">
      <alignment horizontal="right" wrapText="1"/>
    </xf>
    <xf numFmtId="6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14" fontId="2" fillId="0" borderId="0" xfId="0" applyNumberFormat="1" applyFont="1" applyAlignment="1">
      <alignment wrapText="1"/>
    </xf>
    <xf numFmtId="6" fontId="2" fillId="0" borderId="0" xfId="0" applyNumberFormat="1" applyFont="1" applyAlignment="1">
      <alignment wrapText="1"/>
    </xf>
    <xf numFmtId="6" fontId="2" fillId="0" borderId="2" xfId="0" applyNumberFormat="1" applyFont="1" applyBorder="1" applyAlignment="1">
      <alignment horizontal="right" wrapText="1"/>
    </xf>
    <xf numFmtId="6" fontId="2" fillId="2" borderId="4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164" fontId="2" fillId="0" borderId="0" xfId="1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6" fontId="2" fillId="0" borderId="7" xfId="0" applyNumberFormat="1" applyFont="1" applyBorder="1" applyAlignment="1">
      <alignment horizontal="right" wrapText="1"/>
    </xf>
    <xf numFmtId="164" fontId="0" fillId="0" borderId="0" xfId="1" applyNumberFormat="1" applyFont="1"/>
    <xf numFmtId="6" fontId="0" fillId="0" borderId="3" xfId="0" applyNumberFormat="1" applyBorder="1"/>
    <xf numFmtId="6" fontId="0" fillId="0" borderId="0" xfId="0" applyNumberFormat="1"/>
    <xf numFmtId="0" fontId="2" fillId="2" borderId="0" xfId="0" applyFont="1" applyFill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6" fontId="2" fillId="0" borderId="0" xfId="0" applyNumberFormat="1" applyFont="1" applyAlignment="1">
      <alignment horizont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2EE5-1DB4-425D-8BE2-5BC9E4C9730F}">
  <dimension ref="A1:E39"/>
  <sheetViews>
    <sheetView tabSelected="1" topLeftCell="A9" zoomScale="120" zoomScaleNormal="120" workbookViewId="0">
      <selection activeCell="B14" sqref="B14"/>
    </sheetView>
  </sheetViews>
  <sheetFormatPr baseColWidth="10" defaultColWidth="8.83984375" defaultRowHeight="14.4" x14ac:dyDescent="0.55000000000000004"/>
  <cols>
    <col min="1" max="1" width="47.62890625" customWidth="1"/>
    <col min="2" max="2" width="20.578125" customWidth="1"/>
    <col min="3" max="3" width="2.578125" customWidth="1"/>
    <col min="4" max="4" width="23.05078125" customWidth="1"/>
    <col min="5" max="5" width="20.62890625" customWidth="1"/>
    <col min="7" max="7" width="13.62890625" customWidth="1"/>
    <col min="8" max="8" width="4" customWidth="1"/>
  </cols>
  <sheetData>
    <row r="1" spans="1:5" ht="14.4" customHeight="1" x14ac:dyDescent="0.55000000000000004">
      <c r="A1" s="20" t="s">
        <v>50</v>
      </c>
      <c r="B1" s="20"/>
      <c r="C1" s="20"/>
      <c r="D1" s="20"/>
      <c r="E1" s="20"/>
    </row>
    <row r="2" spans="1:5" ht="14.4" customHeight="1" x14ac:dyDescent="0.55000000000000004">
      <c r="A2" s="20" t="s">
        <v>51</v>
      </c>
      <c r="B2" s="20"/>
      <c r="C2" s="20"/>
      <c r="D2" s="20"/>
      <c r="E2" s="20"/>
    </row>
    <row r="3" spans="1:5" ht="14.4" customHeight="1" x14ac:dyDescent="0.55000000000000004">
      <c r="A3" s="20" t="s">
        <v>52</v>
      </c>
      <c r="B3" s="20"/>
      <c r="C3" s="20"/>
      <c r="D3" s="20"/>
      <c r="E3" s="20"/>
    </row>
    <row r="4" spans="1:5" ht="14.4" customHeight="1" x14ac:dyDescent="0.55000000000000004">
      <c r="A4" s="20" t="s">
        <v>53</v>
      </c>
      <c r="B4" s="20"/>
      <c r="C4" s="20"/>
      <c r="D4" s="20"/>
      <c r="E4" s="20"/>
    </row>
    <row r="5" spans="1:5" ht="14.4" customHeight="1" x14ac:dyDescent="0.55000000000000004">
      <c r="A5" s="1"/>
      <c r="B5" s="1"/>
      <c r="C5" s="1"/>
      <c r="D5" s="1"/>
      <c r="E5" s="1"/>
    </row>
    <row r="6" spans="1:5" ht="14.4" customHeight="1" x14ac:dyDescent="0.55000000000000004">
      <c r="A6" s="21"/>
      <c r="B6" s="21"/>
      <c r="C6" s="21"/>
      <c r="D6" s="21"/>
      <c r="E6" s="21"/>
    </row>
    <row r="7" spans="1:5" ht="14.4" customHeight="1" x14ac:dyDescent="0.55000000000000004">
      <c r="A7" s="1"/>
      <c r="B7" s="1"/>
      <c r="C7" s="1"/>
      <c r="D7" s="1"/>
      <c r="E7" s="1"/>
    </row>
    <row r="8" spans="1:5" ht="14.4" customHeight="1" x14ac:dyDescent="0.55000000000000004">
      <c r="A8" s="2" t="s">
        <v>4</v>
      </c>
      <c r="B8" s="1"/>
      <c r="C8" s="1"/>
      <c r="D8" s="2" t="s">
        <v>5</v>
      </c>
      <c r="E8" s="7"/>
    </row>
    <row r="9" spans="1:5" ht="14.4" customHeight="1" x14ac:dyDescent="0.55000000000000004">
      <c r="A9" s="2" t="s">
        <v>6</v>
      </c>
      <c r="B9" s="8"/>
      <c r="C9" s="8"/>
      <c r="D9" s="2" t="s">
        <v>7</v>
      </c>
      <c r="E9" s="7"/>
    </row>
    <row r="10" spans="1:5" ht="14.4" customHeight="1" x14ac:dyDescent="0.55000000000000004">
      <c r="A10" s="2" t="s">
        <v>36</v>
      </c>
      <c r="B10" s="9"/>
      <c r="C10" s="9"/>
      <c r="D10" s="2" t="s">
        <v>8</v>
      </c>
      <c r="E10" s="3"/>
    </row>
    <row r="11" spans="1:5" ht="14.4" customHeight="1" x14ac:dyDescent="0.55000000000000004">
      <c r="A11" s="2" t="s">
        <v>35</v>
      </c>
      <c r="B11" s="1"/>
      <c r="C11" s="1"/>
      <c r="D11" s="2" t="s">
        <v>9</v>
      </c>
      <c r="E11" s="3"/>
    </row>
    <row r="12" spans="1:5" ht="14.4" customHeight="1" x14ac:dyDescent="0.55000000000000004">
      <c r="A12" s="2" t="s">
        <v>43</v>
      </c>
      <c r="B12" s="9"/>
      <c r="C12" s="9"/>
      <c r="D12" s="2" t="s">
        <v>10</v>
      </c>
      <c r="E12" s="4"/>
    </row>
    <row r="13" spans="1:5" ht="14.4" customHeight="1" x14ac:dyDescent="0.55000000000000004">
      <c r="A13" s="2" t="s">
        <v>44</v>
      </c>
      <c r="B13" s="14">
        <v>0</v>
      </c>
      <c r="C13" s="1"/>
      <c r="D13" s="2" t="s">
        <v>32</v>
      </c>
      <c r="E13" s="5"/>
    </row>
    <row r="14" spans="1:5" ht="14.4" customHeight="1" x14ac:dyDescent="0.55000000000000004">
      <c r="A14" s="2" t="s">
        <v>45</v>
      </c>
      <c r="B14" s="1"/>
      <c r="C14" s="1"/>
      <c r="D14" s="2"/>
      <c r="E14" s="22" t="e" vm="1">
        <v>#VALUE!</v>
      </c>
    </row>
    <row r="15" spans="1:5" ht="14.4" customHeight="1" x14ac:dyDescent="0.55000000000000004">
      <c r="A15" s="2" t="s">
        <v>46</v>
      </c>
      <c r="B15" s="15"/>
      <c r="C15" s="1"/>
      <c r="D15" s="2"/>
      <c r="E15" s="22"/>
    </row>
    <row r="16" spans="1:5" ht="14.4" customHeight="1" x14ac:dyDescent="0.55000000000000004">
      <c r="A16" s="2"/>
      <c r="B16" s="1"/>
      <c r="C16" s="1"/>
      <c r="D16" s="2"/>
      <c r="E16" s="22"/>
    </row>
    <row r="17" spans="1:5" ht="14.4" customHeight="1" x14ac:dyDescent="0.55000000000000004">
      <c r="A17" s="2" t="s">
        <v>54</v>
      </c>
      <c r="B17" s="14"/>
      <c r="C17" s="1"/>
      <c r="D17" s="2"/>
      <c r="E17" s="22"/>
    </row>
    <row r="18" spans="1:5" ht="14.4" customHeight="1" x14ac:dyDescent="0.55000000000000004">
      <c r="A18" s="2" t="s">
        <v>55</v>
      </c>
      <c r="B18" s="14"/>
      <c r="C18" s="1"/>
      <c r="D18" s="2"/>
      <c r="E18" s="22"/>
    </row>
    <row r="19" spans="1:5" ht="14.4" customHeight="1" x14ac:dyDescent="0.55000000000000004">
      <c r="A19" s="1"/>
      <c r="B19" s="1"/>
      <c r="C19" s="1"/>
      <c r="D19" s="1"/>
      <c r="E19" s="1"/>
    </row>
    <row r="20" spans="1:5" ht="14.4" customHeight="1" x14ac:dyDescent="0.55000000000000004">
      <c r="A20" s="20" t="s">
        <v>11</v>
      </c>
      <c r="B20" s="20"/>
      <c r="C20" s="1"/>
      <c r="D20" s="20" t="s">
        <v>12</v>
      </c>
      <c r="E20" s="20"/>
    </row>
    <row r="21" spans="1:5" ht="14.4" customHeight="1" x14ac:dyDescent="0.55000000000000004">
      <c r="A21" s="1" t="s">
        <v>33</v>
      </c>
      <c r="B21" s="5">
        <f>B10*B11</f>
        <v>0</v>
      </c>
      <c r="C21" s="1"/>
      <c r="D21" s="1" t="s">
        <v>42</v>
      </c>
      <c r="E21" s="5">
        <f>(B26*E10)</f>
        <v>0</v>
      </c>
    </row>
    <row r="22" spans="1:5" ht="14.4" customHeight="1" x14ac:dyDescent="0.55000000000000004">
      <c r="A22" s="1" t="s">
        <v>34</v>
      </c>
      <c r="B22" s="5">
        <f>B21*15%</f>
        <v>0</v>
      </c>
      <c r="C22" s="1"/>
      <c r="D22" t="s">
        <v>47</v>
      </c>
      <c r="E22" s="17">
        <v>10000</v>
      </c>
    </row>
    <row r="23" spans="1:5" ht="14.4" customHeight="1" x14ac:dyDescent="0.55000000000000004">
      <c r="A23" s="1" t="s">
        <v>38</v>
      </c>
      <c r="B23" s="5">
        <f>((3.38%+(3.33%*(B14-1)))*B21)+(B12*(B11/44)*(B14/15))+(B13*(B11/44))</f>
        <v>0</v>
      </c>
      <c r="C23" s="1"/>
      <c r="D23" t="s">
        <v>49</v>
      </c>
      <c r="E23" s="17">
        <v>40000</v>
      </c>
    </row>
    <row r="24" spans="1:5" ht="14.4" customHeight="1" x14ac:dyDescent="0.55000000000000004">
      <c r="A24" s="1" t="s">
        <v>39</v>
      </c>
      <c r="B24" s="5">
        <f>(B23*20%)+B15*(B11/44)</f>
        <v>0</v>
      </c>
      <c r="C24" s="1"/>
      <c r="D24" s="1" t="s">
        <v>9</v>
      </c>
      <c r="E24" s="5">
        <f>B26*E11</f>
        <v>0</v>
      </c>
    </row>
    <row r="25" spans="1:5" ht="14.4" customHeight="1" thickBot="1" x14ac:dyDescent="0.6">
      <c r="A25" s="1" t="s">
        <v>37</v>
      </c>
      <c r="B25" s="16">
        <f>B17+B18</f>
        <v>0</v>
      </c>
      <c r="C25" s="1"/>
      <c r="D25" s="1" t="s">
        <v>13</v>
      </c>
      <c r="E25" s="5">
        <f>B26*E12</f>
        <v>0</v>
      </c>
    </row>
    <row r="26" spans="1:5" ht="14.4" customHeight="1" thickTop="1" thickBot="1" x14ac:dyDescent="0.6">
      <c r="A26" s="1" t="s">
        <v>15</v>
      </c>
      <c r="B26" s="5">
        <f>SUM(B21:B25)</f>
        <v>0</v>
      </c>
      <c r="C26" s="1"/>
      <c r="D26" s="1" t="s">
        <v>14</v>
      </c>
      <c r="E26" s="6">
        <f>(B27*0.04)-34162.02</f>
        <v>-34562.019999999997</v>
      </c>
    </row>
    <row r="27" spans="1:5" ht="14.4" customHeight="1" thickTop="1" x14ac:dyDescent="0.55000000000000004">
      <c r="A27" s="2" t="s">
        <v>17</v>
      </c>
      <c r="B27" s="5">
        <f>B26-E21-E22-E24-E25</f>
        <v>-10000</v>
      </c>
      <c r="C27" s="1"/>
      <c r="D27" s="1" t="s">
        <v>16</v>
      </c>
      <c r="E27" s="5">
        <f>SUM(E21:E26)</f>
        <v>15437.980000000003</v>
      </c>
    </row>
    <row r="28" spans="1:5" ht="14.4" customHeight="1" x14ac:dyDescent="0.55000000000000004">
      <c r="A28" s="1"/>
      <c r="B28" s="1"/>
      <c r="C28" s="1"/>
      <c r="D28" s="1"/>
      <c r="E28" s="1"/>
    </row>
    <row r="29" spans="1:5" ht="14.4" customHeight="1" x14ac:dyDescent="0.55000000000000004">
      <c r="A29" s="20" t="s">
        <v>18</v>
      </c>
      <c r="B29" s="20"/>
      <c r="C29" s="1"/>
      <c r="D29" s="20" t="s">
        <v>19</v>
      </c>
      <c r="E29" s="20"/>
    </row>
    <row r="30" spans="1:5" ht="14.4" customHeight="1" x14ac:dyDescent="0.55000000000000004">
      <c r="A30" s="1" t="s">
        <v>20</v>
      </c>
      <c r="B30" s="5"/>
      <c r="C30" s="1"/>
      <c r="D30" s="1" t="s">
        <v>21</v>
      </c>
      <c r="E30" s="5">
        <v>0</v>
      </c>
    </row>
    <row r="31" spans="1:5" ht="14.4" customHeight="1" x14ac:dyDescent="0.55000000000000004">
      <c r="A31" s="1" t="s">
        <v>22</v>
      </c>
      <c r="B31" s="5"/>
      <c r="C31" s="1"/>
      <c r="D31" s="1" t="s">
        <v>23</v>
      </c>
      <c r="E31" s="5">
        <v>0</v>
      </c>
    </row>
    <row r="32" spans="1:5" ht="14.4" customHeight="1" x14ac:dyDescent="0.55000000000000004">
      <c r="A32" s="1" t="s">
        <v>24</v>
      </c>
      <c r="B32" s="5"/>
      <c r="C32" s="1"/>
      <c r="D32" s="1" t="s">
        <v>25</v>
      </c>
      <c r="E32" s="5">
        <v>0</v>
      </c>
    </row>
    <row r="33" spans="1:5" ht="14.4" customHeight="1" x14ac:dyDescent="0.55000000000000004">
      <c r="A33" s="1" t="s">
        <v>26</v>
      </c>
      <c r="B33" s="5"/>
      <c r="C33" s="1"/>
      <c r="D33" s="1" t="s">
        <v>27</v>
      </c>
      <c r="E33" s="5">
        <v>0</v>
      </c>
    </row>
    <row r="34" spans="1:5" ht="14.4" customHeight="1" thickBot="1" x14ac:dyDescent="0.6">
      <c r="A34" s="1" t="s">
        <v>28</v>
      </c>
      <c r="B34" s="6"/>
      <c r="C34" s="1"/>
      <c r="D34" s="1" t="s">
        <v>48</v>
      </c>
      <c r="E34" s="6">
        <v>0</v>
      </c>
    </row>
    <row r="35" spans="1:5" ht="14.4" customHeight="1" thickTop="1" thickBot="1" x14ac:dyDescent="0.6">
      <c r="A35" s="1" t="s">
        <v>40</v>
      </c>
      <c r="B35" s="10">
        <f>SUM(B31:B34)</f>
        <v>0</v>
      </c>
      <c r="C35" s="1"/>
      <c r="D35" s="1" t="s">
        <v>30</v>
      </c>
      <c r="E35" s="6">
        <v>0</v>
      </c>
    </row>
    <row r="36" spans="1:5" ht="14.4" customHeight="1" thickTop="1" x14ac:dyDescent="0.55000000000000004">
      <c r="A36" s="1" t="s">
        <v>41</v>
      </c>
      <c r="B36" s="9">
        <f>B26+B35</f>
        <v>0</v>
      </c>
      <c r="C36" s="1"/>
      <c r="D36" s="13" t="s">
        <v>31</v>
      </c>
      <c r="E36" s="18">
        <f>E27+E35</f>
        <v>15437.980000000003</v>
      </c>
    </row>
    <row r="37" spans="1:5" ht="14.4" customHeight="1" x14ac:dyDescent="0.55000000000000004">
      <c r="A37" s="1"/>
      <c r="B37" s="1"/>
      <c r="C37" s="1"/>
      <c r="D37" s="12" t="s">
        <v>29</v>
      </c>
      <c r="E37" s="11">
        <f>B36-E36</f>
        <v>-15437.980000000003</v>
      </c>
    </row>
    <row r="38" spans="1:5" ht="14.4" customHeight="1" x14ac:dyDescent="0.55000000000000004"/>
    <row r="39" spans="1:5" ht="14.4" customHeight="1" x14ac:dyDescent="0.55000000000000004"/>
  </sheetData>
  <protectedRanges>
    <protectedRange algorithmName="SHA-512" hashValue="R2xAFS77WGad9a6R685TmsM8+jaYZBR3KKDJrlQRqjDUtPgjrnWuAo089kO6zhSIgS+nNK05gRGtMEPal4ZujA==" saltValue="eJ76qL5Y6qUs7sFp4QjVIw==" spinCount="100000" sqref="B8:B18 E8:E13 B21:B27 E21:E27 B30:B36 E30:E37" name="E.Media"/>
  </protectedRanges>
  <mergeCells count="10">
    <mergeCell ref="A29:B29"/>
    <mergeCell ref="D29:E29"/>
    <mergeCell ref="A1:E1"/>
    <mergeCell ref="A2:E2"/>
    <mergeCell ref="A3:E3"/>
    <mergeCell ref="A4:E4"/>
    <mergeCell ref="A6:E6"/>
    <mergeCell ref="A20:B20"/>
    <mergeCell ref="D20:E20"/>
    <mergeCell ref="E14:E18"/>
  </mergeCell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B2CF-1D94-4A4F-A85F-681ADFA69314}">
  <dimension ref="A1:E39"/>
  <sheetViews>
    <sheetView topLeftCell="A11" zoomScale="120" zoomScaleNormal="120" workbookViewId="0">
      <selection activeCell="B14" sqref="B14"/>
    </sheetView>
  </sheetViews>
  <sheetFormatPr baseColWidth="10" defaultColWidth="8.83984375" defaultRowHeight="14.4" x14ac:dyDescent="0.55000000000000004"/>
  <cols>
    <col min="1" max="1" width="47.62890625" customWidth="1"/>
    <col min="2" max="2" width="20.578125" customWidth="1"/>
    <col min="3" max="3" width="2.578125" customWidth="1"/>
    <col min="4" max="4" width="23.05078125" customWidth="1"/>
    <col min="5" max="5" width="20.62890625" customWidth="1"/>
    <col min="7" max="7" width="13.62890625" customWidth="1"/>
    <col min="8" max="8" width="4" customWidth="1"/>
  </cols>
  <sheetData>
    <row r="1" spans="1:5" ht="14.4" customHeight="1" x14ac:dyDescent="0.55000000000000004">
      <c r="A1" s="20" t="s">
        <v>50</v>
      </c>
      <c r="B1" s="20"/>
      <c r="C1" s="20"/>
      <c r="D1" s="20"/>
      <c r="E1" s="20"/>
    </row>
    <row r="2" spans="1:5" ht="14.4" customHeight="1" x14ac:dyDescent="0.55000000000000004">
      <c r="A2" s="20" t="s">
        <v>51</v>
      </c>
      <c r="B2" s="20"/>
      <c r="C2" s="20"/>
      <c r="D2" s="20"/>
      <c r="E2" s="20"/>
    </row>
    <row r="3" spans="1:5" ht="14.4" customHeight="1" x14ac:dyDescent="0.55000000000000004">
      <c r="A3" s="20" t="s">
        <v>52</v>
      </c>
      <c r="B3" s="20"/>
      <c r="C3" s="20"/>
      <c r="D3" s="20"/>
      <c r="E3" s="20"/>
    </row>
    <row r="4" spans="1:5" ht="14.4" customHeight="1" x14ac:dyDescent="0.55000000000000004">
      <c r="A4" s="20" t="s">
        <v>53</v>
      </c>
      <c r="B4" s="20"/>
      <c r="C4" s="20"/>
      <c r="D4" s="20"/>
      <c r="E4" s="20"/>
    </row>
    <row r="5" spans="1:5" ht="14.4" customHeight="1" x14ac:dyDescent="0.55000000000000004">
      <c r="A5" s="1"/>
      <c r="B5" s="1"/>
      <c r="C5" s="1"/>
      <c r="D5" s="1"/>
      <c r="E5" s="1"/>
    </row>
    <row r="6" spans="1:5" ht="14.4" customHeight="1" x14ac:dyDescent="0.55000000000000004">
      <c r="A6" s="21"/>
      <c r="B6" s="21"/>
      <c r="C6" s="21"/>
      <c r="D6" s="21"/>
      <c r="E6" s="21"/>
    </row>
    <row r="7" spans="1:5" ht="14.4" customHeight="1" x14ac:dyDescent="0.55000000000000004">
      <c r="A7" s="1"/>
      <c r="B7" s="1"/>
      <c r="C7" s="1"/>
      <c r="D7" s="1"/>
      <c r="E7" s="1"/>
    </row>
    <row r="8" spans="1:5" ht="14.4" customHeight="1" x14ac:dyDescent="0.55000000000000004">
      <c r="A8" s="2" t="s">
        <v>4</v>
      </c>
      <c r="B8" s="1"/>
      <c r="C8" s="1"/>
      <c r="D8" s="2" t="s">
        <v>5</v>
      </c>
      <c r="E8" s="7"/>
    </row>
    <row r="9" spans="1:5" ht="14.4" customHeight="1" x14ac:dyDescent="0.55000000000000004">
      <c r="A9" s="2" t="s">
        <v>6</v>
      </c>
      <c r="B9" s="8"/>
      <c r="C9" s="8"/>
      <c r="D9" s="2" t="s">
        <v>7</v>
      </c>
      <c r="E9" s="7"/>
    </row>
    <row r="10" spans="1:5" ht="14.4" customHeight="1" x14ac:dyDescent="0.55000000000000004">
      <c r="A10" s="2" t="s">
        <v>36</v>
      </c>
      <c r="B10" s="9"/>
      <c r="C10" s="9"/>
      <c r="D10" s="2" t="s">
        <v>8</v>
      </c>
      <c r="E10" s="3"/>
    </row>
    <row r="11" spans="1:5" ht="14.4" customHeight="1" x14ac:dyDescent="0.55000000000000004">
      <c r="A11" s="2" t="s">
        <v>35</v>
      </c>
      <c r="B11" s="1"/>
      <c r="C11" s="1"/>
      <c r="D11" s="2" t="s">
        <v>9</v>
      </c>
      <c r="E11" s="3"/>
    </row>
    <row r="12" spans="1:5" ht="14.4" customHeight="1" x14ac:dyDescent="0.55000000000000004">
      <c r="A12" s="2" t="s">
        <v>43</v>
      </c>
      <c r="B12" s="9"/>
      <c r="C12" s="9"/>
      <c r="D12" s="2" t="s">
        <v>10</v>
      </c>
      <c r="E12" s="4"/>
    </row>
    <row r="13" spans="1:5" ht="14.4" customHeight="1" x14ac:dyDescent="0.55000000000000004">
      <c r="A13" s="2" t="s">
        <v>44</v>
      </c>
      <c r="B13" s="14">
        <v>0</v>
      </c>
      <c r="C13" s="1"/>
      <c r="D13" s="2" t="s">
        <v>32</v>
      </c>
      <c r="E13" s="5"/>
    </row>
    <row r="14" spans="1:5" ht="14.4" customHeight="1" x14ac:dyDescent="0.55000000000000004">
      <c r="A14" s="2" t="s">
        <v>45</v>
      </c>
      <c r="B14" s="1"/>
      <c r="C14" s="1"/>
      <c r="D14" s="2"/>
      <c r="E14" s="22" t="e" vm="1">
        <v>#VALUE!</v>
      </c>
    </row>
    <row r="15" spans="1:5" ht="14.4" customHeight="1" x14ac:dyDescent="0.55000000000000004">
      <c r="A15" s="2" t="s">
        <v>46</v>
      </c>
      <c r="B15" s="15"/>
      <c r="C15" s="1"/>
      <c r="D15" s="2"/>
      <c r="E15" s="22"/>
    </row>
    <row r="16" spans="1:5" ht="14.4" customHeight="1" x14ac:dyDescent="0.55000000000000004">
      <c r="A16" s="2"/>
      <c r="B16" s="1"/>
      <c r="C16" s="1"/>
      <c r="D16" s="2"/>
      <c r="E16" s="22"/>
    </row>
    <row r="17" spans="1:5" ht="14.4" customHeight="1" x14ac:dyDescent="0.55000000000000004">
      <c r="A17" s="2" t="s">
        <v>54</v>
      </c>
      <c r="B17" s="14"/>
      <c r="C17" s="1"/>
      <c r="D17" s="2"/>
      <c r="E17" s="22"/>
    </row>
    <row r="18" spans="1:5" ht="14.4" customHeight="1" x14ac:dyDescent="0.55000000000000004">
      <c r="A18" s="2" t="s">
        <v>55</v>
      </c>
      <c r="B18" s="14"/>
      <c r="C18" s="1"/>
      <c r="D18" s="2"/>
      <c r="E18" s="22"/>
    </row>
    <row r="19" spans="1:5" ht="14.4" customHeight="1" x14ac:dyDescent="0.55000000000000004">
      <c r="A19" s="1"/>
      <c r="B19" s="1"/>
      <c r="C19" s="1"/>
      <c r="D19" s="1"/>
      <c r="E19" s="1"/>
    </row>
    <row r="20" spans="1:5" ht="14.4" customHeight="1" x14ac:dyDescent="0.55000000000000004">
      <c r="A20" s="20" t="s">
        <v>11</v>
      </c>
      <c r="B20" s="20"/>
      <c r="C20" s="1"/>
      <c r="D20" s="20" t="s">
        <v>12</v>
      </c>
      <c r="E20" s="20"/>
    </row>
    <row r="21" spans="1:5" ht="14.4" customHeight="1" x14ac:dyDescent="0.55000000000000004">
      <c r="A21" s="1" t="s">
        <v>33</v>
      </c>
      <c r="B21" s="5">
        <f>B10*B11</f>
        <v>0</v>
      </c>
      <c r="C21" s="1"/>
      <c r="D21" s="1" t="s">
        <v>42</v>
      </c>
      <c r="E21" s="5">
        <f>(B26*E10)</f>
        <v>0</v>
      </c>
    </row>
    <row r="22" spans="1:5" ht="14.4" customHeight="1" x14ac:dyDescent="0.55000000000000004">
      <c r="A22" s="1" t="s">
        <v>34</v>
      </c>
      <c r="B22" s="5">
        <f>B21*15%</f>
        <v>0</v>
      </c>
      <c r="C22" s="1"/>
      <c r="D22" t="s">
        <v>47</v>
      </c>
      <c r="E22" s="17">
        <v>10000</v>
      </c>
    </row>
    <row r="23" spans="1:5" ht="14.4" customHeight="1" x14ac:dyDescent="0.55000000000000004">
      <c r="A23" s="1" t="s">
        <v>38</v>
      </c>
      <c r="B23" s="5">
        <f>((3.38%+(3.33%*(B14-1)))*B21)+(B12*(B11/44)*(B14/15))+(B13*(B11/44))</f>
        <v>0</v>
      </c>
      <c r="C23" s="1"/>
      <c r="D23" t="s">
        <v>49</v>
      </c>
      <c r="E23" s="17">
        <v>40000</v>
      </c>
    </row>
    <row r="24" spans="1:5" ht="14.4" customHeight="1" x14ac:dyDescent="0.55000000000000004">
      <c r="A24" s="1" t="s">
        <v>39</v>
      </c>
      <c r="B24" s="5">
        <f>(B23*20%)+B15*(B11/44)</f>
        <v>0</v>
      </c>
      <c r="C24" s="1"/>
      <c r="D24" s="1" t="s">
        <v>9</v>
      </c>
      <c r="E24" s="5">
        <f>B26*E11</f>
        <v>0</v>
      </c>
    </row>
    <row r="25" spans="1:5" ht="14.4" customHeight="1" thickBot="1" x14ac:dyDescent="0.6">
      <c r="A25" s="1" t="s">
        <v>37</v>
      </c>
      <c r="B25" s="16">
        <f>B17+B18</f>
        <v>0</v>
      </c>
      <c r="C25" s="1"/>
      <c r="D25" s="1" t="s">
        <v>13</v>
      </c>
      <c r="E25" s="5">
        <f>B26*E12</f>
        <v>0</v>
      </c>
    </row>
    <row r="26" spans="1:5" ht="14.4" customHeight="1" thickTop="1" thickBot="1" x14ac:dyDescent="0.6">
      <c r="A26" s="1" t="s">
        <v>15</v>
      </c>
      <c r="B26" s="5">
        <f>SUM(B21:B25)</f>
        <v>0</v>
      </c>
      <c r="C26" s="1"/>
      <c r="D26" s="1" t="s">
        <v>14</v>
      </c>
      <c r="E26" s="6">
        <f>(B27*0.04)-34162.02</f>
        <v>-34562.019999999997</v>
      </c>
    </row>
    <row r="27" spans="1:5" ht="14.4" customHeight="1" thickTop="1" x14ac:dyDescent="0.55000000000000004">
      <c r="A27" s="2" t="s">
        <v>17</v>
      </c>
      <c r="B27" s="5">
        <f>B26-E21-E22-E24-E25</f>
        <v>-10000</v>
      </c>
      <c r="C27" s="1"/>
      <c r="D27" s="1" t="s">
        <v>16</v>
      </c>
      <c r="E27" s="5">
        <f>SUM(E21:E26)</f>
        <v>15437.980000000003</v>
      </c>
    </row>
    <row r="28" spans="1:5" ht="14.4" customHeight="1" x14ac:dyDescent="0.55000000000000004">
      <c r="A28" s="1"/>
      <c r="B28" s="1"/>
      <c r="C28" s="1"/>
      <c r="D28" s="1"/>
      <c r="E28" s="1"/>
    </row>
    <row r="29" spans="1:5" ht="14.4" customHeight="1" x14ac:dyDescent="0.55000000000000004">
      <c r="A29" s="20" t="s">
        <v>18</v>
      </c>
      <c r="B29" s="20"/>
      <c r="C29" s="1"/>
      <c r="D29" s="20" t="s">
        <v>19</v>
      </c>
      <c r="E29" s="20"/>
    </row>
    <row r="30" spans="1:5" ht="14.4" customHeight="1" x14ac:dyDescent="0.55000000000000004">
      <c r="A30" s="1" t="s">
        <v>20</v>
      </c>
      <c r="B30" s="5"/>
      <c r="C30" s="1"/>
      <c r="D30" s="1" t="s">
        <v>21</v>
      </c>
      <c r="E30" s="5">
        <v>0</v>
      </c>
    </row>
    <row r="31" spans="1:5" ht="14.4" customHeight="1" x14ac:dyDescent="0.55000000000000004">
      <c r="A31" s="1" t="s">
        <v>22</v>
      </c>
      <c r="B31" s="5"/>
      <c r="C31" s="1"/>
      <c r="D31" s="1" t="s">
        <v>23</v>
      </c>
      <c r="E31" s="5">
        <v>0</v>
      </c>
    </row>
    <row r="32" spans="1:5" ht="14.4" customHeight="1" x14ac:dyDescent="0.55000000000000004">
      <c r="A32" s="1" t="s">
        <v>24</v>
      </c>
      <c r="B32" s="5"/>
      <c r="C32" s="1"/>
      <c r="D32" s="1" t="s">
        <v>25</v>
      </c>
      <c r="E32" s="5">
        <v>0</v>
      </c>
    </row>
    <row r="33" spans="1:5" ht="14.4" customHeight="1" x14ac:dyDescent="0.55000000000000004">
      <c r="A33" s="1" t="s">
        <v>26</v>
      </c>
      <c r="B33" s="5"/>
      <c r="C33" s="1"/>
      <c r="D33" s="1" t="s">
        <v>27</v>
      </c>
      <c r="E33" s="5">
        <v>0</v>
      </c>
    </row>
    <row r="34" spans="1:5" ht="14.4" customHeight="1" thickBot="1" x14ac:dyDescent="0.6">
      <c r="A34" s="1" t="s">
        <v>28</v>
      </c>
      <c r="B34" s="6"/>
      <c r="C34" s="1"/>
      <c r="D34" s="1" t="s">
        <v>48</v>
      </c>
      <c r="E34" s="6">
        <v>0</v>
      </c>
    </row>
    <row r="35" spans="1:5" ht="14.4" customHeight="1" thickTop="1" thickBot="1" x14ac:dyDescent="0.6">
      <c r="A35" s="1" t="s">
        <v>40</v>
      </c>
      <c r="B35" s="10">
        <f>SUM(B31:B34)</f>
        <v>0</v>
      </c>
      <c r="C35" s="1"/>
      <c r="D35" s="1" t="s">
        <v>30</v>
      </c>
      <c r="E35" s="6">
        <v>0</v>
      </c>
    </row>
    <row r="36" spans="1:5" ht="14.4" customHeight="1" thickTop="1" x14ac:dyDescent="0.55000000000000004">
      <c r="A36" s="1" t="s">
        <v>41</v>
      </c>
      <c r="B36" s="9">
        <f>B26+B35</f>
        <v>0</v>
      </c>
      <c r="C36" s="1"/>
      <c r="D36" s="13" t="s">
        <v>31</v>
      </c>
      <c r="E36" s="18">
        <f>E27+E35</f>
        <v>15437.980000000003</v>
      </c>
    </row>
    <row r="37" spans="1:5" ht="14.4" customHeight="1" x14ac:dyDescent="0.55000000000000004">
      <c r="A37" s="1"/>
      <c r="B37" s="1"/>
      <c r="C37" s="1"/>
      <c r="D37" s="12" t="s">
        <v>29</v>
      </c>
      <c r="E37" s="11">
        <f>B36-E36</f>
        <v>-15437.980000000003</v>
      </c>
    </row>
    <row r="38" spans="1:5" ht="14.4" customHeight="1" x14ac:dyDescent="0.55000000000000004"/>
    <row r="39" spans="1:5" ht="14.4" customHeight="1" x14ac:dyDescent="0.55000000000000004"/>
  </sheetData>
  <mergeCells count="10">
    <mergeCell ref="A29:B29"/>
    <mergeCell ref="D29:E29"/>
    <mergeCell ref="A1:E1"/>
    <mergeCell ref="A2:E2"/>
    <mergeCell ref="A3:E3"/>
    <mergeCell ref="A4:E4"/>
    <mergeCell ref="A6:E6"/>
    <mergeCell ref="A20:B20"/>
    <mergeCell ref="D20:E20"/>
    <mergeCell ref="E14:E18"/>
  </mergeCells>
  <pageMargins left="0.7" right="0.7" top="0.75" bottom="0.75" header="0.3" footer="0.3"/>
  <pageSetup paperSize="1000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680A-7D42-4D75-9344-CFC3C61C3908}">
  <dimension ref="A1:E39"/>
  <sheetViews>
    <sheetView topLeftCell="A7" zoomScale="120" zoomScaleNormal="120" workbookViewId="0">
      <selection activeCell="B14" sqref="B14"/>
    </sheetView>
  </sheetViews>
  <sheetFormatPr baseColWidth="10" defaultColWidth="8.83984375" defaultRowHeight="14.4" x14ac:dyDescent="0.55000000000000004"/>
  <cols>
    <col min="1" max="1" width="47.62890625" customWidth="1"/>
    <col min="2" max="2" width="20.578125" customWidth="1"/>
    <col min="3" max="3" width="2.578125" customWidth="1"/>
    <col min="4" max="4" width="23.05078125" customWidth="1"/>
    <col min="5" max="5" width="20.62890625" customWidth="1"/>
    <col min="7" max="7" width="13.62890625" customWidth="1"/>
    <col min="8" max="8" width="4" customWidth="1"/>
  </cols>
  <sheetData>
    <row r="1" spans="1:5" ht="14.4" customHeight="1" x14ac:dyDescent="0.55000000000000004">
      <c r="A1" s="20" t="s">
        <v>50</v>
      </c>
      <c r="B1" s="20"/>
      <c r="C1" s="20"/>
      <c r="D1" s="20"/>
      <c r="E1" s="20"/>
    </row>
    <row r="2" spans="1:5" ht="14.4" customHeight="1" x14ac:dyDescent="0.55000000000000004">
      <c r="A2" s="20" t="s">
        <v>51</v>
      </c>
      <c r="B2" s="20"/>
      <c r="C2" s="20"/>
      <c r="D2" s="20"/>
      <c r="E2" s="20"/>
    </row>
    <row r="3" spans="1:5" ht="14.4" customHeight="1" x14ac:dyDescent="0.55000000000000004">
      <c r="A3" s="20" t="s">
        <v>52</v>
      </c>
      <c r="B3" s="20"/>
      <c r="C3" s="20"/>
      <c r="D3" s="20"/>
      <c r="E3" s="20"/>
    </row>
    <row r="4" spans="1:5" ht="14.4" customHeight="1" x14ac:dyDescent="0.55000000000000004">
      <c r="A4" s="20" t="s">
        <v>53</v>
      </c>
      <c r="B4" s="20"/>
      <c r="C4" s="20"/>
      <c r="D4" s="20"/>
      <c r="E4" s="20"/>
    </row>
    <row r="5" spans="1:5" ht="14.4" customHeight="1" x14ac:dyDescent="0.55000000000000004">
      <c r="A5" s="1"/>
      <c r="B5" s="1"/>
      <c r="C5" s="1"/>
      <c r="D5" s="1"/>
      <c r="E5" s="1"/>
    </row>
    <row r="6" spans="1:5" ht="14.4" customHeight="1" x14ac:dyDescent="0.55000000000000004">
      <c r="A6" s="21"/>
      <c r="B6" s="21"/>
      <c r="C6" s="21"/>
      <c r="D6" s="21"/>
      <c r="E6" s="21"/>
    </row>
    <row r="7" spans="1:5" ht="14.4" customHeight="1" x14ac:dyDescent="0.55000000000000004">
      <c r="A7" s="1"/>
      <c r="B7" s="1"/>
      <c r="C7" s="1"/>
      <c r="D7" s="1"/>
      <c r="E7" s="1"/>
    </row>
    <row r="8" spans="1:5" ht="14.4" customHeight="1" x14ac:dyDescent="0.55000000000000004">
      <c r="A8" s="2" t="s">
        <v>4</v>
      </c>
      <c r="B8" s="1"/>
      <c r="C8" s="1"/>
      <c r="D8" s="2" t="s">
        <v>5</v>
      </c>
      <c r="E8" s="7"/>
    </row>
    <row r="9" spans="1:5" ht="14.4" customHeight="1" x14ac:dyDescent="0.55000000000000004">
      <c r="A9" s="2" t="s">
        <v>6</v>
      </c>
      <c r="B9" s="8"/>
      <c r="C9" s="8"/>
      <c r="D9" s="2" t="s">
        <v>7</v>
      </c>
      <c r="E9" s="7"/>
    </row>
    <row r="10" spans="1:5" ht="14.4" customHeight="1" x14ac:dyDescent="0.55000000000000004">
      <c r="A10" s="2" t="s">
        <v>36</v>
      </c>
      <c r="B10" s="9"/>
      <c r="C10" s="9"/>
      <c r="D10" s="2" t="s">
        <v>8</v>
      </c>
      <c r="E10" s="3"/>
    </row>
    <row r="11" spans="1:5" ht="14.4" customHeight="1" x14ac:dyDescent="0.55000000000000004">
      <c r="A11" s="2" t="s">
        <v>35</v>
      </c>
      <c r="B11" s="1"/>
      <c r="C11" s="1"/>
      <c r="D11" s="2" t="s">
        <v>9</v>
      </c>
      <c r="E11" s="3"/>
    </row>
    <row r="12" spans="1:5" ht="14.4" customHeight="1" x14ac:dyDescent="0.55000000000000004">
      <c r="A12" s="2" t="s">
        <v>43</v>
      </c>
      <c r="B12" s="9"/>
      <c r="C12" s="9"/>
      <c r="D12" s="2" t="s">
        <v>10</v>
      </c>
      <c r="E12" s="4"/>
    </row>
    <row r="13" spans="1:5" ht="14.4" customHeight="1" x14ac:dyDescent="0.55000000000000004">
      <c r="A13" s="2" t="s">
        <v>44</v>
      </c>
      <c r="B13" s="14">
        <v>0</v>
      </c>
      <c r="C13" s="1"/>
      <c r="D13" s="2" t="s">
        <v>32</v>
      </c>
      <c r="E13" s="5"/>
    </row>
    <row r="14" spans="1:5" ht="14.4" customHeight="1" x14ac:dyDescent="0.55000000000000004">
      <c r="A14" s="2" t="s">
        <v>45</v>
      </c>
      <c r="B14" s="1"/>
      <c r="C14" s="1"/>
      <c r="D14" s="2"/>
      <c r="E14" s="22" t="e" vm="1">
        <v>#VALUE!</v>
      </c>
    </row>
    <row r="15" spans="1:5" ht="14.4" customHeight="1" x14ac:dyDescent="0.55000000000000004">
      <c r="A15" s="2" t="s">
        <v>46</v>
      </c>
      <c r="B15" s="15"/>
      <c r="C15" s="1"/>
      <c r="D15" s="2"/>
      <c r="E15" s="22"/>
    </row>
    <row r="16" spans="1:5" ht="14.4" customHeight="1" x14ac:dyDescent="0.55000000000000004">
      <c r="A16" s="2"/>
      <c r="B16" s="1"/>
      <c r="C16" s="1"/>
      <c r="D16" s="2"/>
      <c r="E16" s="22"/>
    </row>
    <row r="17" spans="1:5" ht="14.4" customHeight="1" x14ac:dyDescent="0.55000000000000004">
      <c r="A17" s="2" t="s">
        <v>54</v>
      </c>
      <c r="B17" s="14"/>
      <c r="C17" s="1"/>
      <c r="D17" s="2"/>
      <c r="E17" s="22"/>
    </row>
    <row r="18" spans="1:5" ht="14.4" customHeight="1" x14ac:dyDescent="0.55000000000000004">
      <c r="A18" s="2" t="s">
        <v>55</v>
      </c>
      <c r="B18" s="14"/>
      <c r="C18" s="1"/>
      <c r="D18" s="2"/>
      <c r="E18" s="22"/>
    </row>
    <row r="19" spans="1:5" ht="14.4" customHeight="1" x14ac:dyDescent="0.55000000000000004">
      <c r="A19" s="1"/>
      <c r="B19" s="1"/>
      <c r="C19" s="1"/>
      <c r="D19" s="1"/>
      <c r="E19" s="1"/>
    </row>
    <row r="20" spans="1:5" ht="14.4" customHeight="1" x14ac:dyDescent="0.55000000000000004">
      <c r="A20" s="20" t="s">
        <v>11</v>
      </c>
      <c r="B20" s="20"/>
      <c r="C20" s="1"/>
      <c r="D20" s="20" t="s">
        <v>12</v>
      </c>
      <c r="E20" s="20"/>
    </row>
    <row r="21" spans="1:5" ht="14.4" customHeight="1" x14ac:dyDescent="0.55000000000000004">
      <c r="A21" s="1" t="s">
        <v>33</v>
      </c>
      <c r="B21" s="5">
        <f>B10*B11</f>
        <v>0</v>
      </c>
      <c r="C21" s="1"/>
      <c r="D21" s="1" t="s">
        <v>42</v>
      </c>
      <c r="E21" s="5">
        <f>(B26*E10)</f>
        <v>0</v>
      </c>
    </row>
    <row r="22" spans="1:5" ht="14.4" customHeight="1" x14ac:dyDescent="0.55000000000000004">
      <c r="A22" s="1" t="s">
        <v>34</v>
      </c>
      <c r="B22" s="5">
        <f>B21*15%</f>
        <v>0</v>
      </c>
      <c r="C22" s="1"/>
      <c r="D22" t="s">
        <v>47</v>
      </c>
      <c r="E22" s="17">
        <v>10000</v>
      </c>
    </row>
    <row r="23" spans="1:5" ht="14.4" customHeight="1" x14ac:dyDescent="0.55000000000000004">
      <c r="A23" s="1" t="s">
        <v>38</v>
      </c>
      <c r="B23" s="5">
        <f>((3.38%+(3.33%*(B14-1)))*B21)+(B12*(B11/44)*(B14/15))+(B13*(B11/44))</f>
        <v>0</v>
      </c>
      <c r="C23" s="1"/>
      <c r="D23" t="s">
        <v>49</v>
      </c>
      <c r="E23" s="17">
        <v>40000</v>
      </c>
    </row>
    <row r="24" spans="1:5" ht="14.4" customHeight="1" x14ac:dyDescent="0.55000000000000004">
      <c r="A24" s="1" t="s">
        <v>39</v>
      </c>
      <c r="B24" s="5">
        <f>(B23*20%)+B15*(B11/44)</f>
        <v>0</v>
      </c>
      <c r="C24" s="1"/>
      <c r="D24" s="1" t="s">
        <v>9</v>
      </c>
      <c r="E24" s="5">
        <f>B26*E11</f>
        <v>0</v>
      </c>
    </row>
    <row r="25" spans="1:5" ht="14.4" customHeight="1" thickBot="1" x14ac:dyDescent="0.6">
      <c r="A25" s="1" t="s">
        <v>37</v>
      </c>
      <c r="B25" s="16">
        <f>B17+B18</f>
        <v>0</v>
      </c>
      <c r="C25" s="1"/>
      <c r="D25" s="1" t="s">
        <v>13</v>
      </c>
      <c r="E25" s="5">
        <f>B26*E12</f>
        <v>0</v>
      </c>
    </row>
    <row r="26" spans="1:5" ht="14.4" customHeight="1" thickTop="1" thickBot="1" x14ac:dyDescent="0.6">
      <c r="A26" s="1" t="s">
        <v>15</v>
      </c>
      <c r="B26" s="5">
        <f>SUM(B21:B25)</f>
        <v>0</v>
      </c>
      <c r="C26" s="1"/>
      <c r="D26" s="1" t="s">
        <v>14</v>
      </c>
      <c r="E26" s="6">
        <f>(B27*0.04)-34162.02</f>
        <v>-34562.019999999997</v>
      </c>
    </row>
    <row r="27" spans="1:5" ht="14.4" customHeight="1" thickTop="1" x14ac:dyDescent="0.55000000000000004">
      <c r="A27" s="2" t="s">
        <v>17</v>
      </c>
      <c r="B27" s="5">
        <f>B26-E21-E22-E24-E25</f>
        <v>-10000</v>
      </c>
      <c r="C27" s="1"/>
      <c r="D27" s="1" t="s">
        <v>16</v>
      </c>
      <c r="E27" s="5">
        <f>SUM(E21:E26)</f>
        <v>15437.980000000003</v>
      </c>
    </row>
    <row r="28" spans="1:5" ht="14.4" customHeight="1" x14ac:dyDescent="0.55000000000000004">
      <c r="A28" s="1"/>
      <c r="B28" s="1"/>
      <c r="C28" s="1"/>
      <c r="D28" s="1"/>
      <c r="E28" s="1"/>
    </row>
    <row r="29" spans="1:5" ht="14.4" customHeight="1" x14ac:dyDescent="0.55000000000000004">
      <c r="A29" s="20" t="s">
        <v>18</v>
      </c>
      <c r="B29" s="20"/>
      <c r="C29" s="1"/>
      <c r="D29" s="20" t="s">
        <v>19</v>
      </c>
      <c r="E29" s="20"/>
    </row>
    <row r="30" spans="1:5" ht="14.4" customHeight="1" x14ac:dyDescent="0.55000000000000004">
      <c r="A30" s="1" t="s">
        <v>20</v>
      </c>
      <c r="B30" s="5"/>
      <c r="C30" s="1"/>
      <c r="D30" s="1" t="s">
        <v>21</v>
      </c>
      <c r="E30" s="5">
        <v>0</v>
      </c>
    </row>
    <row r="31" spans="1:5" ht="14.4" customHeight="1" x14ac:dyDescent="0.55000000000000004">
      <c r="A31" s="1" t="s">
        <v>22</v>
      </c>
      <c r="B31" s="5"/>
      <c r="C31" s="1"/>
      <c r="D31" s="1" t="s">
        <v>23</v>
      </c>
      <c r="E31" s="5">
        <v>0</v>
      </c>
    </row>
    <row r="32" spans="1:5" ht="14.4" customHeight="1" x14ac:dyDescent="0.55000000000000004">
      <c r="A32" s="1" t="s">
        <v>24</v>
      </c>
      <c r="B32" s="5"/>
      <c r="C32" s="1"/>
      <c r="D32" s="1" t="s">
        <v>25</v>
      </c>
      <c r="E32" s="5">
        <v>0</v>
      </c>
    </row>
    <row r="33" spans="1:5" ht="14.4" customHeight="1" x14ac:dyDescent="0.55000000000000004">
      <c r="A33" s="1" t="s">
        <v>26</v>
      </c>
      <c r="B33" s="5"/>
      <c r="C33" s="1"/>
      <c r="D33" s="1" t="s">
        <v>27</v>
      </c>
      <c r="E33" s="5">
        <v>0</v>
      </c>
    </row>
    <row r="34" spans="1:5" ht="14.4" customHeight="1" thickBot="1" x14ac:dyDescent="0.6">
      <c r="A34" s="1" t="s">
        <v>28</v>
      </c>
      <c r="B34" s="6"/>
      <c r="C34" s="1"/>
      <c r="D34" s="1" t="s">
        <v>48</v>
      </c>
      <c r="E34" s="6">
        <v>0</v>
      </c>
    </row>
    <row r="35" spans="1:5" ht="14.4" customHeight="1" thickTop="1" thickBot="1" x14ac:dyDescent="0.6">
      <c r="A35" s="1" t="s">
        <v>40</v>
      </c>
      <c r="B35" s="10">
        <f>SUM(B31:B34)</f>
        <v>0</v>
      </c>
      <c r="C35" s="1"/>
      <c r="D35" s="1" t="s">
        <v>30</v>
      </c>
      <c r="E35" s="6">
        <v>0</v>
      </c>
    </row>
    <row r="36" spans="1:5" ht="14.4" customHeight="1" thickTop="1" x14ac:dyDescent="0.55000000000000004">
      <c r="A36" s="1" t="s">
        <v>41</v>
      </c>
      <c r="B36" s="9">
        <f>B26+B35</f>
        <v>0</v>
      </c>
      <c r="C36" s="1"/>
      <c r="D36" s="13" t="s">
        <v>31</v>
      </c>
      <c r="E36" s="18">
        <f>E27+E35</f>
        <v>15437.980000000003</v>
      </c>
    </row>
    <row r="37" spans="1:5" ht="14.4" customHeight="1" x14ac:dyDescent="0.55000000000000004">
      <c r="A37" s="1"/>
      <c r="B37" s="1"/>
      <c r="C37" s="1"/>
      <c r="D37" s="12" t="s">
        <v>29</v>
      </c>
      <c r="E37" s="11">
        <f>B36-E36</f>
        <v>-15437.980000000003</v>
      </c>
    </row>
    <row r="38" spans="1:5" ht="14.4" customHeight="1" x14ac:dyDescent="0.55000000000000004"/>
    <row r="39" spans="1:5" ht="14.4" customHeight="1" x14ac:dyDescent="0.55000000000000004"/>
  </sheetData>
  <mergeCells count="10">
    <mergeCell ref="A29:B29"/>
    <mergeCell ref="D29:E29"/>
    <mergeCell ref="A1:E1"/>
    <mergeCell ref="A2:E2"/>
    <mergeCell ref="A3:E3"/>
    <mergeCell ref="A4:E4"/>
    <mergeCell ref="A6:E6"/>
    <mergeCell ref="A20:B20"/>
    <mergeCell ref="D20:E20"/>
    <mergeCell ref="E14:E18"/>
  </mergeCells>
  <pageMargins left="0.7" right="0.7" top="0.75" bottom="0.75" header="0.3" footer="0.3"/>
  <pageSetup paperSize="1000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opLeftCell="A6" zoomScale="120" zoomScaleNormal="120" workbookViewId="0">
      <selection activeCell="E27" sqref="E27"/>
    </sheetView>
  </sheetViews>
  <sheetFormatPr baseColWidth="10" defaultColWidth="8.83984375" defaultRowHeight="14.4" x14ac:dyDescent="0.55000000000000004"/>
  <cols>
    <col min="1" max="1" width="47.62890625" customWidth="1"/>
    <col min="2" max="2" width="20.578125" customWidth="1"/>
    <col min="3" max="3" width="2.578125" customWidth="1"/>
    <col min="4" max="4" width="23.05078125" customWidth="1"/>
    <col min="5" max="5" width="20.62890625" customWidth="1"/>
    <col min="7" max="7" width="13.62890625" customWidth="1"/>
    <col min="8" max="8" width="4" customWidth="1"/>
  </cols>
  <sheetData>
    <row r="1" spans="1:5" ht="14.4" customHeight="1" x14ac:dyDescent="0.55000000000000004">
      <c r="A1" s="20" t="s">
        <v>50</v>
      </c>
      <c r="B1" s="20"/>
      <c r="C1" s="20"/>
      <c r="D1" s="20"/>
      <c r="E1" s="20"/>
    </row>
    <row r="2" spans="1:5" ht="14.4" customHeight="1" x14ac:dyDescent="0.55000000000000004">
      <c r="A2" s="20" t="s">
        <v>51</v>
      </c>
      <c r="B2" s="20"/>
      <c r="C2" s="20"/>
      <c r="D2" s="20"/>
      <c r="E2" s="20"/>
    </row>
    <row r="3" spans="1:5" ht="14.4" customHeight="1" x14ac:dyDescent="0.55000000000000004">
      <c r="A3" s="20" t="s">
        <v>52</v>
      </c>
      <c r="B3" s="20"/>
      <c r="C3" s="20"/>
      <c r="D3" s="20"/>
      <c r="E3" s="20"/>
    </row>
    <row r="4" spans="1:5" ht="14.4" customHeight="1" x14ac:dyDescent="0.55000000000000004">
      <c r="A4" s="20" t="s">
        <v>53</v>
      </c>
      <c r="B4" s="20"/>
      <c r="C4" s="20"/>
      <c r="D4" s="20"/>
      <c r="E4" s="20"/>
    </row>
    <row r="5" spans="1:5" ht="14.4" customHeight="1" x14ac:dyDescent="0.55000000000000004">
      <c r="A5" s="1"/>
      <c r="B5" s="1"/>
      <c r="C5" s="1"/>
      <c r="D5" s="1"/>
      <c r="E5" s="1" t="s">
        <v>56</v>
      </c>
    </row>
    <row r="6" spans="1:5" ht="14.4" customHeight="1" x14ac:dyDescent="0.55000000000000004">
      <c r="A6" s="21"/>
      <c r="B6" s="21"/>
      <c r="C6" s="21"/>
      <c r="D6" s="21"/>
      <c r="E6" s="21"/>
    </row>
    <row r="7" spans="1:5" ht="14.4" customHeight="1" x14ac:dyDescent="0.55000000000000004">
      <c r="A7" s="1"/>
      <c r="B7" s="1"/>
      <c r="C7" s="1"/>
      <c r="D7" s="1"/>
      <c r="E7" s="1"/>
    </row>
    <row r="8" spans="1:5" ht="14.4" customHeight="1" x14ac:dyDescent="0.55000000000000004">
      <c r="A8" s="2" t="s">
        <v>4</v>
      </c>
      <c r="B8" s="1"/>
      <c r="C8" s="1"/>
      <c r="D8" s="2" t="s">
        <v>5</v>
      </c>
      <c r="E8" s="7"/>
    </row>
    <row r="9" spans="1:5" ht="14.4" customHeight="1" x14ac:dyDescent="0.55000000000000004">
      <c r="A9" s="2" t="s">
        <v>6</v>
      </c>
      <c r="B9" s="8"/>
      <c r="C9" s="8"/>
      <c r="D9" s="2" t="s">
        <v>7</v>
      </c>
      <c r="E9" s="7"/>
    </row>
    <row r="10" spans="1:5" ht="14.4" customHeight="1" x14ac:dyDescent="0.55000000000000004">
      <c r="A10" s="2" t="s">
        <v>36</v>
      </c>
      <c r="B10" s="9">
        <v>19290</v>
      </c>
      <c r="C10" s="9"/>
      <c r="D10" s="2" t="s">
        <v>8</v>
      </c>
      <c r="E10" s="3">
        <v>0.1145</v>
      </c>
    </row>
    <row r="11" spans="1:5" ht="14.4" customHeight="1" x14ac:dyDescent="0.55000000000000004">
      <c r="A11" s="2" t="s">
        <v>35</v>
      </c>
      <c r="B11" s="1">
        <v>41</v>
      </c>
      <c r="C11" s="1"/>
      <c r="D11" s="2" t="s">
        <v>9</v>
      </c>
      <c r="E11" s="3"/>
    </row>
    <row r="12" spans="1:5" ht="14.4" customHeight="1" x14ac:dyDescent="0.55000000000000004">
      <c r="A12" s="2" t="s">
        <v>43</v>
      </c>
      <c r="B12" s="9">
        <v>120268</v>
      </c>
      <c r="C12" s="9"/>
      <c r="D12" s="2" t="s">
        <v>10</v>
      </c>
      <c r="E12" s="4">
        <v>7.0000000000000007E-2</v>
      </c>
    </row>
    <row r="13" spans="1:5" ht="14.4" customHeight="1" x14ac:dyDescent="0.55000000000000004">
      <c r="A13" s="2" t="s">
        <v>44</v>
      </c>
      <c r="B13" s="14">
        <v>124825</v>
      </c>
      <c r="C13" s="1"/>
      <c r="D13" s="2" t="s">
        <v>32</v>
      </c>
      <c r="E13" s="5"/>
    </row>
    <row r="14" spans="1:5" ht="14.4" customHeight="1" x14ac:dyDescent="0.55000000000000004">
      <c r="A14" s="2" t="s">
        <v>45</v>
      </c>
      <c r="B14" s="1">
        <v>7</v>
      </c>
      <c r="C14" s="1"/>
      <c r="D14" s="2"/>
      <c r="E14" s="22" t="e" vm="1">
        <v>#VALUE!</v>
      </c>
    </row>
    <row r="15" spans="1:5" ht="14.4" customHeight="1" x14ac:dyDescent="0.55000000000000004">
      <c r="A15" s="2" t="s">
        <v>46</v>
      </c>
      <c r="B15" s="15">
        <v>60645</v>
      </c>
      <c r="C15" s="1"/>
      <c r="D15" s="2"/>
      <c r="E15" s="22"/>
    </row>
    <row r="16" spans="1:5" ht="14.4" customHeight="1" x14ac:dyDescent="0.55000000000000004">
      <c r="A16" s="2"/>
      <c r="B16" s="1"/>
      <c r="C16" s="1"/>
      <c r="D16" s="2"/>
      <c r="E16" s="22"/>
    </row>
    <row r="17" spans="1:5" ht="14.4" customHeight="1" x14ac:dyDescent="0.55000000000000004">
      <c r="A17" s="2" t="s">
        <v>54</v>
      </c>
      <c r="B17" s="14">
        <v>322136</v>
      </c>
      <c r="C17" s="1"/>
      <c r="D17" s="2"/>
      <c r="E17" s="22"/>
    </row>
    <row r="18" spans="1:5" ht="14.4" customHeight="1" x14ac:dyDescent="0.55000000000000004">
      <c r="A18" s="2" t="s">
        <v>55</v>
      </c>
      <c r="B18" s="14">
        <v>107381</v>
      </c>
      <c r="C18" s="1"/>
      <c r="D18" s="2"/>
      <c r="E18" s="22"/>
    </row>
    <row r="19" spans="1:5" ht="14.4" customHeight="1" x14ac:dyDescent="0.55000000000000004">
      <c r="A19" s="1"/>
      <c r="B19" s="1"/>
      <c r="C19" s="1"/>
      <c r="D19" s="1"/>
      <c r="E19" s="1"/>
    </row>
    <row r="20" spans="1:5" ht="14.4" customHeight="1" x14ac:dyDescent="0.55000000000000004">
      <c r="A20" s="20" t="s">
        <v>11</v>
      </c>
      <c r="B20" s="20"/>
      <c r="C20" s="1"/>
      <c r="D20" s="20" t="s">
        <v>12</v>
      </c>
      <c r="E20" s="20"/>
    </row>
    <row r="21" spans="1:5" ht="14.4" customHeight="1" x14ac:dyDescent="0.55000000000000004">
      <c r="A21" s="1" t="s">
        <v>33</v>
      </c>
      <c r="B21" s="5">
        <f>B10*B11</f>
        <v>790890</v>
      </c>
      <c r="C21" s="1"/>
      <c r="D21" s="1" t="s">
        <v>42</v>
      </c>
      <c r="E21" s="5">
        <f>(B26*E10)</f>
        <v>208342.82290641821</v>
      </c>
    </row>
    <row r="22" spans="1:5" ht="14.4" customHeight="1" x14ac:dyDescent="0.55000000000000004">
      <c r="A22" s="1" t="s">
        <v>34</v>
      </c>
      <c r="B22" s="5">
        <f>B21*15%</f>
        <v>118633.5</v>
      </c>
      <c r="C22" s="1"/>
      <c r="D22" t="s">
        <v>47</v>
      </c>
      <c r="E22" s="17"/>
    </row>
    <row r="23" spans="1:5" ht="14.4" customHeight="1" x14ac:dyDescent="0.55000000000000004">
      <c r="A23" s="1" t="s">
        <v>38</v>
      </c>
      <c r="B23" s="5">
        <f>((3.38%+(3.33%*(B14-1)))*B21)+(B12*(B11/44)*(B14/15))+(B13*(B11/44))</f>
        <v>353364.46612121211</v>
      </c>
      <c r="C23" s="1"/>
      <c r="D23" t="s">
        <v>49</v>
      </c>
      <c r="E23" s="17"/>
    </row>
    <row r="24" spans="1:5" ht="14.4" customHeight="1" x14ac:dyDescent="0.55000000000000004">
      <c r="A24" s="1" t="s">
        <v>39</v>
      </c>
      <c r="B24" s="5">
        <f>(B23*20%)+B15*(B11/44)</f>
        <v>127183.00686060605</v>
      </c>
      <c r="C24" s="1"/>
      <c r="D24" s="1" t="s">
        <v>9</v>
      </c>
      <c r="E24" s="5">
        <f>B26*E11</f>
        <v>0</v>
      </c>
    </row>
    <row r="25" spans="1:5" ht="14.4" customHeight="1" thickBot="1" x14ac:dyDescent="0.6">
      <c r="A25" s="1" t="s">
        <v>37</v>
      </c>
      <c r="B25" s="16">
        <f>B17+B18</f>
        <v>429517</v>
      </c>
      <c r="C25" s="1"/>
      <c r="D25" s="1" t="s">
        <v>13</v>
      </c>
      <c r="E25" s="5">
        <f>B26*E12</f>
        <v>127371.15810872729</v>
      </c>
    </row>
    <row r="26" spans="1:5" ht="14.4" customHeight="1" thickTop="1" thickBot="1" x14ac:dyDescent="0.6">
      <c r="A26" s="1" t="s">
        <v>15</v>
      </c>
      <c r="B26" s="5">
        <f>SUM(B21:B25)</f>
        <v>1819587.9729818183</v>
      </c>
      <c r="C26" s="1"/>
      <c r="D26" s="1" t="s">
        <v>14</v>
      </c>
      <c r="E26" s="6">
        <f>(B27*0.04)-35622.18</f>
        <v>23732.779678666906</v>
      </c>
    </row>
    <row r="27" spans="1:5" ht="14.4" customHeight="1" thickTop="1" x14ac:dyDescent="0.55000000000000004">
      <c r="A27" s="2" t="s">
        <v>17</v>
      </c>
      <c r="B27" s="5">
        <f>B26-E21-E22-E24-E25</f>
        <v>1483873.9919666727</v>
      </c>
      <c r="C27" s="1"/>
      <c r="D27" s="1" t="s">
        <v>16</v>
      </c>
      <c r="E27" s="5">
        <f>SUM(E21:E26)</f>
        <v>359446.76069381239</v>
      </c>
    </row>
    <row r="28" spans="1:5" ht="14.4" customHeight="1" x14ac:dyDescent="0.55000000000000004">
      <c r="A28" s="1"/>
      <c r="B28" s="1"/>
      <c r="C28" s="1"/>
      <c r="D28" s="1"/>
      <c r="E28" s="1"/>
    </row>
    <row r="29" spans="1:5" ht="14.4" customHeight="1" x14ac:dyDescent="0.55000000000000004">
      <c r="A29" s="20" t="s">
        <v>18</v>
      </c>
      <c r="B29" s="20"/>
      <c r="C29" s="1"/>
      <c r="D29" s="20" t="s">
        <v>19</v>
      </c>
      <c r="E29" s="20"/>
    </row>
    <row r="30" spans="1:5" ht="14.4" customHeight="1" x14ac:dyDescent="0.55000000000000004">
      <c r="A30" s="1" t="s">
        <v>20</v>
      </c>
      <c r="B30" s="5"/>
      <c r="C30" s="1"/>
      <c r="D30" s="1" t="s">
        <v>21</v>
      </c>
      <c r="E30" s="5">
        <v>0</v>
      </c>
    </row>
    <row r="31" spans="1:5" ht="14.4" customHeight="1" x14ac:dyDescent="0.55000000000000004">
      <c r="A31" s="1" t="s">
        <v>22</v>
      </c>
      <c r="B31" s="5"/>
      <c r="C31" s="1"/>
      <c r="D31" s="1" t="s">
        <v>23</v>
      </c>
      <c r="E31" s="5">
        <v>0</v>
      </c>
    </row>
    <row r="32" spans="1:5" ht="14.4" customHeight="1" x14ac:dyDescent="0.55000000000000004">
      <c r="A32" s="1" t="s">
        <v>24</v>
      </c>
      <c r="B32" s="5"/>
      <c r="C32" s="1"/>
      <c r="D32" s="1" t="s">
        <v>25</v>
      </c>
      <c r="E32" s="5">
        <v>0</v>
      </c>
    </row>
    <row r="33" spans="1:5" ht="14.4" customHeight="1" x14ac:dyDescent="0.55000000000000004">
      <c r="A33" s="1" t="s">
        <v>26</v>
      </c>
      <c r="B33" s="5"/>
      <c r="C33" s="1"/>
      <c r="D33" s="1" t="s">
        <v>27</v>
      </c>
      <c r="E33" s="5">
        <v>0</v>
      </c>
    </row>
    <row r="34" spans="1:5" ht="14.4" customHeight="1" thickBot="1" x14ac:dyDescent="0.6">
      <c r="A34" s="1" t="s">
        <v>28</v>
      </c>
      <c r="B34" s="6"/>
      <c r="C34" s="1"/>
      <c r="D34" s="1" t="s">
        <v>48</v>
      </c>
      <c r="E34" s="6">
        <v>0</v>
      </c>
    </row>
    <row r="35" spans="1:5" ht="14.4" customHeight="1" thickTop="1" thickBot="1" x14ac:dyDescent="0.6">
      <c r="A35" s="1" t="s">
        <v>40</v>
      </c>
      <c r="B35" s="10">
        <f>SUM(B31:B34)</f>
        <v>0</v>
      </c>
      <c r="C35" s="1"/>
      <c r="D35" s="1" t="s">
        <v>30</v>
      </c>
      <c r="E35" s="6">
        <v>0</v>
      </c>
    </row>
    <row r="36" spans="1:5" ht="14.4" customHeight="1" thickTop="1" x14ac:dyDescent="0.55000000000000004">
      <c r="A36" s="1" t="s">
        <v>41</v>
      </c>
      <c r="B36" s="9">
        <f>B26+B35</f>
        <v>1819587.9729818183</v>
      </c>
      <c r="C36" s="1"/>
      <c r="D36" s="13" t="s">
        <v>31</v>
      </c>
      <c r="E36" s="18">
        <f>E27+E35</f>
        <v>359446.76069381239</v>
      </c>
    </row>
    <row r="37" spans="1:5" ht="14.4" customHeight="1" x14ac:dyDescent="0.55000000000000004">
      <c r="A37" s="1"/>
      <c r="B37" s="1"/>
      <c r="C37" s="1"/>
      <c r="D37" s="12" t="s">
        <v>29</v>
      </c>
      <c r="E37" s="11">
        <f>B36-E36</f>
        <v>1460141.2122880057</v>
      </c>
    </row>
    <row r="38" spans="1:5" ht="14.4" customHeight="1" x14ac:dyDescent="0.55000000000000004"/>
    <row r="39" spans="1:5" ht="14.4" customHeight="1" x14ac:dyDescent="0.55000000000000004"/>
  </sheetData>
  <mergeCells count="10">
    <mergeCell ref="A29:B29"/>
    <mergeCell ref="D29:E29"/>
    <mergeCell ref="A4:E4"/>
    <mergeCell ref="A6:E6"/>
    <mergeCell ref="A1:E1"/>
    <mergeCell ref="A2:E2"/>
    <mergeCell ref="A3:E3"/>
    <mergeCell ref="A20:B20"/>
    <mergeCell ref="D20:E20"/>
    <mergeCell ref="E14:E18"/>
  </mergeCells>
  <pageMargins left="0.7" right="0.7" top="0.75" bottom="0.75" header="0.3" footer="0.3"/>
  <pageSetup paperSize="1000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89AA-5805-4F71-9FE0-380465A35EA2}">
  <dimension ref="A1:E39"/>
  <sheetViews>
    <sheetView topLeftCell="A6" zoomScale="120" zoomScaleNormal="120" workbookViewId="0">
      <selection activeCell="B24" sqref="B24"/>
    </sheetView>
  </sheetViews>
  <sheetFormatPr baseColWidth="10" defaultColWidth="8.83984375" defaultRowHeight="14.4" x14ac:dyDescent="0.55000000000000004"/>
  <cols>
    <col min="1" max="1" width="47.62890625" customWidth="1"/>
    <col min="2" max="2" width="20.578125" customWidth="1"/>
    <col min="3" max="3" width="2.578125" customWidth="1"/>
    <col min="4" max="4" width="23.05078125" customWidth="1"/>
    <col min="5" max="5" width="20.62890625" customWidth="1"/>
    <col min="7" max="7" width="13.62890625" customWidth="1"/>
    <col min="8" max="8" width="4" customWidth="1"/>
  </cols>
  <sheetData>
    <row r="1" spans="1:5" ht="14.4" customHeight="1" x14ac:dyDescent="0.55000000000000004">
      <c r="A1" s="20" t="s">
        <v>50</v>
      </c>
      <c r="B1" s="20"/>
      <c r="C1" s="20"/>
      <c r="D1" s="20"/>
      <c r="E1" s="20"/>
    </row>
    <row r="2" spans="1:5" ht="14.4" customHeight="1" x14ac:dyDescent="0.55000000000000004">
      <c r="A2" s="20" t="s">
        <v>51</v>
      </c>
      <c r="B2" s="20"/>
      <c r="C2" s="20"/>
      <c r="D2" s="20"/>
      <c r="E2" s="20"/>
    </row>
    <row r="3" spans="1:5" ht="14.4" customHeight="1" x14ac:dyDescent="0.55000000000000004">
      <c r="A3" s="20" t="s">
        <v>52</v>
      </c>
      <c r="B3" s="20"/>
      <c r="C3" s="20"/>
      <c r="D3" s="20"/>
      <c r="E3" s="20"/>
    </row>
    <row r="4" spans="1:5" ht="14.4" customHeight="1" x14ac:dyDescent="0.55000000000000004">
      <c r="A4" s="20" t="s">
        <v>53</v>
      </c>
      <c r="B4" s="20"/>
      <c r="C4" s="20"/>
      <c r="D4" s="20"/>
      <c r="E4" s="20"/>
    </row>
    <row r="5" spans="1:5" ht="14.4" customHeight="1" x14ac:dyDescent="0.55000000000000004">
      <c r="A5" s="1"/>
      <c r="B5" s="1"/>
      <c r="C5" s="1"/>
      <c r="D5" s="1"/>
      <c r="E5" s="1"/>
    </row>
    <row r="6" spans="1:5" ht="14.4" customHeight="1" x14ac:dyDescent="0.55000000000000004">
      <c r="A6" s="21"/>
      <c r="B6" s="21"/>
      <c r="C6" s="21"/>
      <c r="D6" s="21"/>
      <c r="E6" s="21"/>
    </row>
    <row r="7" spans="1:5" ht="14.4" customHeight="1" x14ac:dyDescent="0.55000000000000004">
      <c r="A7" s="1"/>
      <c r="B7" s="1"/>
      <c r="C7" s="1"/>
      <c r="D7" s="1"/>
      <c r="E7" s="1"/>
    </row>
    <row r="8" spans="1:5" ht="14.4" customHeight="1" x14ac:dyDescent="0.55000000000000004">
      <c r="A8" s="2" t="s">
        <v>4</v>
      </c>
      <c r="B8" s="1"/>
      <c r="C8" s="1"/>
      <c r="D8" s="2" t="s">
        <v>5</v>
      </c>
      <c r="E8" s="7"/>
    </row>
    <row r="9" spans="1:5" ht="14.4" customHeight="1" x14ac:dyDescent="0.55000000000000004">
      <c r="A9" s="2" t="s">
        <v>6</v>
      </c>
      <c r="B9" s="8"/>
      <c r="C9" s="8"/>
      <c r="D9" s="2" t="s">
        <v>7</v>
      </c>
      <c r="E9" s="7"/>
    </row>
    <row r="10" spans="1:5" ht="14.4" customHeight="1" x14ac:dyDescent="0.55000000000000004">
      <c r="A10" s="2" t="s">
        <v>36</v>
      </c>
      <c r="B10" s="9"/>
      <c r="C10" s="9"/>
      <c r="D10" s="2" t="s">
        <v>8</v>
      </c>
      <c r="E10" s="3"/>
    </row>
    <row r="11" spans="1:5" ht="14.4" customHeight="1" x14ac:dyDescent="0.55000000000000004">
      <c r="A11" s="2" t="s">
        <v>35</v>
      </c>
      <c r="B11" s="1"/>
      <c r="C11" s="1"/>
      <c r="D11" s="2" t="s">
        <v>9</v>
      </c>
      <c r="E11" s="3"/>
    </row>
    <row r="12" spans="1:5" ht="14.4" customHeight="1" x14ac:dyDescent="0.55000000000000004">
      <c r="A12" s="2" t="s">
        <v>43</v>
      </c>
      <c r="B12" s="9"/>
      <c r="C12" s="9"/>
      <c r="D12" s="2" t="s">
        <v>10</v>
      </c>
      <c r="E12" s="4"/>
    </row>
    <row r="13" spans="1:5" ht="14.4" customHeight="1" x14ac:dyDescent="0.55000000000000004">
      <c r="A13" s="2" t="s">
        <v>44</v>
      </c>
      <c r="B13" s="14"/>
      <c r="C13" s="1"/>
      <c r="D13" s="2" t="s">
        <v>32</v>
      </c>
      <c r="E13" s="5"/>
    </row>
    <row r="14" spans="1:5" ht="14.4" customHeight="1" x14ac:dyDescent="0.55000000000000004">
      <c r="A14" s="2" t="s">
        <v>45</v>
      </c>
      <c r="B14" s="1"/>
      <c r="C14" s="1"/>
      <c r="D14" s="2"/>
      <c r="E14" s="22" t="e" vm="1">
        <v>#VALUE!</v>
      </c>
    </row>
    <row r="15" spans="1:5" ht="14.4" customHeight="1" x14ac:dyDescent="0.55000000000000004">
      <c r="A15" s="2" t="s">
        <v>46</v>
      </c>
      <c r="B15" s="15"/>
      <c r="C15" s="1"/>
      <c r="D15" s="2"/>
      <c r="E15" s="22"/>
    </row>
    <row r="16" spans="1:5" ht="14.4" customHeight="1" x14ac:dyDescent="0.55000000000000004">
      <c r="A16" s="2"/>
      <c r="B16" s="1"/>
      <c r="C16" s="1"/>
      <c r="D16" s="2"/>
      <c r="E16" s="22"/>
    </row>
    <row r="17" spans="1:5" ht="14.4" customHeight="1" x14ac:dyDescent="0.55000000000000004">
      <c r="A17" s="2" t="s">
        <v>54</v>
      </c>
      <c r="B17" s="14"/>
      <c r="C17" s="1"/>
      <c r="D17" s="2"/>
      <c r="E17" s="22"/>
    </row>
    <row r="18" spans="1:5" ht="14.4" customHeight="1" x14ac:dyDescent="0.55000000000000004">
      <c r="A18" s="2" t="s">
        <v>55</v>
      </c>
      <c r="B18" s="14"/>
      <c r="C18" s="1"/>
      <c r="D18" s="2"/>
      <c r="E18" s="22"/>
    </row>
    <row r="19" spans="1:5" ht="14.4" customHeight="1" x14ac:dyDescent="0.55000000000000004">
      <c r="A19" s="1"/>
      <c r="B19" s="1"/>
      <c r="C19" s="1"/>
      <c r="D19" s="1"/>
      <c r="E19" s="1"/>
    </row>
    <row r="20" spans="1:5" ht="14.4" customHeight="1" x14ac:dyDescent="0.55000000000000004">
      <c r="A20" s="20" t="s">
        <v>11</v>
      </c>
      <c r="B20" s="20"/>
      <c r="C20" s="1"/>
      <c r="D20" s="20" t="s">
        <v>12</v>
      </c>
      <c r="E20" s="20"/>
    </row>
    <row r="21" spans="1:5" ht="14.4" customHeight="1" x14ac:dyDescent="0.55000000000000004">
      <c r="A21" s="1" t="s">
        <v>33</v>
      </c>
      <c r="B21" s="5">
        <f>B10*B11</f>
        <v>0</v>
      </c>
      <c r="C21" s="1"/>
      <c r="D21" s="1" t="s">
        <v>42</v>
      </c>
      <c r="E21" s="5">
        <f>(B26*E10)</f>
        <v>0</v>
      </c>
    </row>
    <row r="22" spans="1:5" ht="14.4" customHeight="1" x14ac:dyDescent="0.55000000000000004">
      <c r="A22" s="1" t="s">
        <v>34</v>
      </c>
      <c r="B22" s="5">
        <f>B21*15%</f>
        <v>0</v>
      </c>
      <c r="C22" s="1"/>
      <c r="D22" t="s">
        <v>47</v>
      </c>
      <c r="E22" s="17">
        <v>10000</v>
      </c>
    </row>
    <row r="23" spans="1:5" ht="14.4" customHeight="1" x14ac:dyDescent="0.55000000000000004">
      <c r="A23" s="1" t="s">
        <v>38</v>
      </c>
      <c r="B23" s="5">
        <f>((3.38%+(3.33%*(B14-1)))*B21)+(B12*(B11/44)*(B14/15))+(B13*(B11/44))</f>
        <v>0</v>
      </c>
      <c r="C23" s="1"/>
      <c r="D23" t="s">
        <v>49</v>
      </c>
      <c r="E23" s="17">
        <v>40000</v>
      </c>
    </row>
    <row r="24" spans="1:5" ht="14.4" customHeight="1" x14ac:dyDescent="0.55000000000000004">
      <c r="A24" s="1" t="s">
        <v>39</v>
      </c>
      <c r="B24" s="5">
        <f>(B23*20%)+B15*(B11/44)</f>
        <v>0</v>
      </c>
      <c r="C24" s="1"/>
      <c r="D24" s="1" t="s">
        <v>9</v>
      </c>
      <c r="E24" s="5">
        <f>B26*E11</f>
        <v>0</v>
      </c>
    </row>
    <row r="25" spans="1:5" ht="14.4" customHeight="1" thickBot="1" x14ac:dyDescent="0.6">
      <c r="A25" s="1" t="s">
        <v>37</v>
      </c>
      <c r="B25" s="16">
        <f>B17+B18</f>
        <v>0</v>
      </c>
      <c r="C25" s="1"/>
      <c r="D25" s="1" t="s">
        <v>13</v>
      </c>
      <c r="E25" s="5">
        <f>B26*E12</f>
        <v>0</v>
      </c>
    </row>
    <row r="26" spans="1:5" ht="14.4" customHeight="1" thickTop="1" thickBot="1" x14ac:dyDescent="0.6">
      <c r="A26" s="1" t="s">
        <v>15</v>
      </c>
      <c r="B26" s="5">
        <f>SUM(B21:B25)</f>
        <v>0</v>
      </c>
      <c r="C26" s="1"/>
      <c r="D26" s="1" t="s">
        <v>14</v>
      </c>
      <c r="E26" s="6">
        <f>(B27*0.04)-35622.18</f>
        <v>-36022.18</v>
      </c>
    </row>
    <row r="27" spans="1:5" ht="14.4" customHeight="1" thickTop="1" x14ac:dyDescent="0.55000000000000004">
      <c r="A27" s="2" t="s">
        <v>17</v>
      </c>
      <c r="B27" s="5">
        <f>B26-E21-E22-E24-E25</f>
        <v>-10000</v>
      </c>
      <c r="C27" s="1"/>
      <c r="D27" s="1" t="s">
        <v>16</v>
      </c>
      <c r="E27" s="5">
        <f>SUM(E21:E26)</f>
        <v>13977.82</v>
      </c>
    </row>
    <row r="28" spans="1:5" ht="14.4" customHeight="1" x14ac:dyDescent="0.55000000000000004">
      <c r="A28" s="1"/>
      <c r="B28" s="1"/>
      <c r="C28" s="1"/>
      <c r="D28" s="1"/>
      <c r="E28" s="1"/>
    </row>
    <row r="29" spans="1:5" ht="14.4" customHeight="1" x14ac:dyDescent="0.55000000000000004">
      <c r="A29" s="20" t="s">
        <v>18</v>
      </c>
      <c r="B29" s="20"/>
      <c r="C29" s="1"/>
      <c r="D29" s="20" t="s">
        <v>19</v>
      </c>
      <c r="E29" s="20"/>
    </row>
    <row r="30" spans="1:5" ht="14.4" customHeight="1" x14ac:dyDescent="0.55000000000000004">
      <c r="A30" s="1" t="s">
        <v>20</v>
      </c>
      <c r="B30" s="5"/>
      <c r="C30" s="1"/>
      <c r="D30" s="1" t="s">
        <v>21</v>
      </c>
      <c r="E30" s="5">
        <v>0</v>
      </c>
    </row>
    <row r="31" spans="1:5" ht="14.4" customHeight="1" x14ac:dyDescent="0.55000000000000004">
      <c r="A31" s="1" t="s">
        <v>22</v>
      </c>
      <c r="B31" s="5"/>
      <c r="C31" s="1"/>
      <c r="D31" s="1" t="s">
        <v>23</v>
      </c>
      <c r="E31" s="5">
        <v>0</v>
      </c>
    </row>
    <row r="32" spans="1:5" ht="14.4" customHeight="1" x14ac:dyDescent="0.55000000000000004">
      <c r="A32" s="1" t="s">
        <v>24</v>
      </c>
      <c r="B32" s="5"/>
      <c r="C32" s="1"/>
      <c r="D32" s="1" t="s">
        <v>25</v>
      </c>
      <c r="E32" s="5">
        <v>0</v>
      </c>
    </row>
    <row r="33" spans="1:5" ht="14.4" customHeight="1" x14ac:dyDescent="0.55000000000000004">
      <c r="A33" s="1" t="s">
        <v>26</v>
      </c>
      <c r="B33" s="5"/>
      <c r="C33" s="1"/>
      <c r="D33" s="1" t="s">
        <v>27</v>
      </c>
      <c r="E33" s="5">
        <v>0</v>
      </c>
    </row>
    <row r="34" spans="1:5" ht="14.4" customHeight="1" thickBot="1" x14ac:dyDescent="0.6">
      <c r="A34" s="1" t="s">
        <v>28</v>
      </c>
      <c r="B34" s="6"/>
      <c r="C34" s="1"/>
      <c r="D34" s="1" t="s">
        <v>48</v>
      </c>
      <c r="E34" s="6">
        <v>0</v>
      </c>
    </row>
    <row r="35" spans="1:5" ht="14.4" customHeight="1" thickTop="1" thickBot="1" x14ac:dyDescent="0.6">
      <c r="A35" s="1" t="s">
        <v>40</v>
      </c>
      <c r="B35" s="10">
        <f>SUM(B31:B34)</f>
        <v>0</v>
      </c>
      <c r="C35" s="1"/>
      <c r="D35" s="1" t="s">
        <v>30</v>
      </c>
      <c r="E35" s="6">
        <v>0</v>
      </c>
    </row>
    <row r="36" spans="1:5" ht="14.4" customHeight="1" thickTop="1" x14ac:dyDescent="0.55000000000000004">
      <c r="A36" s="1" t="s">
        <v>41</v>
      </c>
      <c r="B36" s="9">
        <f>B26+B35</f>
        <v>0</v>
      </c>
      <c r="C36" s="1"/>
      <c r="D36" s="13" t="s">
        <v>31</v>
      </c>
      <c r="E36" s="18">
        <f>E27+E35</f>
        <v>13977.82</v>
      </c>
    </row>
    <row r="37" spans="1:5" ht="14.4" customHeight="1" x14ac:dyDescent="0.55000000000000004">
      <c r="A37" s="1"/>
      <c r="B37" s="1"/>
      <c r="C37" s="1"/>
      <c r="D37" s="12" t="s">
        <v>29</v>
      </c>
      <c r="E37" s="11">
        <f>B36-E36</f>
        <v>-13977.82</v>
      </c>
    </row>
    <row r="38" spans="1:5" ht="14.4" customHeight="1" x14ac:dyDescent="0.55000000000000004"/>
    <row r="39" spans="1:5" ht="14.4" customHeight="1" x14ac:dyDescent="0.55000000000000004"/>
  </sheetData>
  <mergeCells count="10">
    <mergeCell ref="A29:B29"/>
    <mergeCell ref="D29:E29"/>
    <mergeCell ref="A1:E1"/>
    <mergeCell ref="A2:E2"/>
    <mergeCell ref="A3:E3"/>
    <mergeCell ref="A4:E4"/>
    <mergeCell ref="A6:E6"/>
    <mergeCell ref="A20:B20"/>
    <mergeCell ref="D20:E20"/>
    <mergeCell ref="E14:E18"/>
  </mergeCells>
  <pageMargins left="0.7" right="0.7" top="0.75" bottom="0.75" header="0.3" footer="0.3"/>
  <pageSetup paperSize="1000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BAE9-FD13-4354-B18B-7892C42CB5CF}">
  <dimension ref="A1:E39"/>
  <sheetViews>
    <sheetView topLeftCell="A6" zoomScale="120" zoomScaleNormal="120" workbookViewId="0">
      <selection activeCell="B23" sqref="B23"/>
    </sheetView>
  </sheetViews>
  <sheetFormatPr baseColWidth="10" defaultColWidth="8.83984375" defaultRowHeight="14.4" x14ac:dyDescent="0.55000000000000004"/>
  <cols>
    <col min="1" max="1" width="47.62890625" customWidth="1"/>
    <col min="2" max="2" width="20.578125" customWidth="1"/>
    <col min="3" max="3" width="2.578125" customWidth="1"/>
    <col min="4" max="4" width="23.05078125" customWidth="1"/>
    <col min="5" max="5" width="20.62890625" customWidth="1"/>
    <col min="7" max="7" width="13.62890625" customWidth="1"/>
    <col min="8" max="8" width="4" customWidth="1"/>
  </cols>
  <sheetData>
    <row r="1" spans="1:5" ht="14.4" customHeight="1" x14ac:dyDescent="0.55000000000000004">
      <c r="A1" s="20" t="s">
        <v>0</v>
      </c>
      <c r="B1" s="20"/>
      <c r="C1" s="20"/>
      <c r="D1" s="20"/>
      <c r="E1" s="20"/>
    </row>
    <row r="2" spans="1:5" ht="14.4" customHeight="1" x14ac:dyDescent="0.55000000000000004">
      <c r="A2" s="20" t="s">
        <v>1</v>
      </c>
      <c r="B2" s="20"/>
      <c r="C2" s="20"/>
      <c r="D2" s="20"/>
      <c r="E2" s="20"/>
    </row>
    <row r="3" spans="1:5" ht="14.4" customHeight="1" x14ac:dyDescent="0.55000000000000004">
      <c r="A3" s="20" t="s">
        <v>2</v>
      </c>
      <c r="B3" s="20"/>
      <c r="C3" s="20"/>
      <c r="D3" s="20"/>
      <c r="E3" s="20"/>
    </row>
    <row r="4" spans="1:5" ht="14.4" customHeight="1" x14ac:dyDescent="0.55000000000000004">
      <c r="A4" s="20" t="s">
        <v>3</v>
      </c>
      <c r="B4" s="20"/>
      <c r="C4" s="20"/>
      <c r="D4" s="20"/>
      <c r="E4" s="20"/>
    </row>
    <row r="5" spans="1:5" ht="14.4" customHeight="1" x14ac:dyDescent="0.55000000000000004">
      <c r="A5" s="1"/>
      <c r="B5" s="1"/>
      <c r="C5" s="1"/>
      <c r="D5" s="1"/>
      <c r="E5" s="1"/>
    </row>
    <row r="6" spans="1:5" ht="14.4" customHeight="1" x14ac:dyDescent="0.55000000000000004">
      <c r="A6" s="21"/>
      <c r="B6" s="21"/>
      <c r="C6" s="21"/>
      <c r="D6" s="21"/>
      <c r="E6" s="21"/>
    </row>
    <row r="7" spans="1:5" ht="14.4" customHeight="1" x14ac:dyDescent="0.55000000000000004">
      <c r="A7" s="1"/>
      <c r="B7" s="1"/>
      <c r="C7" s="1"/>
      <c r="D7" s="1"/>
      <c r="E7" s="1"/>
    </row>
    <row r="8" spans="1:5" ht="14.4" customHeight="1" x14ac:dyDescent="0.55000000000000004">
      <c r="A8" s="2" t="s">
        <v>4</v>
      </c>
      <c r="B8" s="1"/>
      <c r="C8" s="1"/>
      <c r="D8" s="2" t="s">
        <v>5</v>
      </c>
      <c r="E8" s="7"/>
    </row>
    <row r="9" spans="1:5" ht="14.4" customHeight="1" x14ac:dyDescent="0.55000000000000004">
      <c r="A9" s="2" t="s">
        <v>6</v>
      </c>
      <c r="B9" s="8"/>
      <c r="C9" s="8"/>
      <c r="D9" s="2" t="s">
        <v>7</v>
      </c>
      <c r="E9" s="7"/>
    </row>
    <row r="10" spans="1:5" ht="14.4" customHeight="1" x14ac:dyDescent="0.55000000000000004">
      <c r="A10" s="2" t="s">
        <v>36</v>
      </c>
      <c r="B10" s="9"/>
      <c r="C10" s="9"/>
      <c r="D10" s="2" t="s">
        <v>8</v>
      </c>
      <c r="E10" s="3"/>
    </row>
    <row r="11" spans="1:5" ht="14.4" customHeight="1" x14ac:dyDescent="0.55000000000000004">
      <c r="A11" s="2" t="s">
        <v>35</v>
      </c>
      <c r="B11" s="1"/>
      <c r="C11" s="1"/>
      <c r="D11" s="2" t="s">
        <v>9</v>
      </c>
      <c r="E11" s="3"/>
    </row>
    <row r="12" spans="1:5" ht="14.4" customHeight="1" x14ac:dyDescent="0.55000000000000004">
      <c r="A12" s="2" t="s">
        <v>43</v>
      </c>
      <c r="B12" s="9"/>
      <c r="C12" s="9"/>
      <c r="D12" s="2" t="s">
        <v>10</v>
      </c>
      <c r="E12" s="4"/>
    </row>
    <row r="13" spans="1:5" ht="14.4" customHeight="1" x14ac:dyDescent="0.55000000000000004">
      <c r="A13" s="2" t="s">
        <v>44</v>
      </c>
      <c r="B13" s="14"/>
      <c r="C13" s="1"/>
      <c r="D13" s="2" t="s">
        <v>32</v>
      </c>
      <c r="E13" s="5"/>
    </row>
    <row r="14" spans="1:5" ht="14.4" customHeight="1" x14ac:dyDescent="0.55000000000000004">
      <c r="A14" s="2" t="s">
        <v>45</v>
      </c>
      <c r="B14" s="1"/>
      <c r="C14" s="1"/>
      <c r="D14" s="2"/>
      <c r="E14" s="22" t="e" vm="1">
        <v>#VALUE!</v>
      </c>
    </row>
    <row r="15" spans="1:5" ht="14.4" customHeight="1" x14ac:dyDescent="0.55000000000000004">
      <c r="A15" s="2" t="s">
        <v>46</v>
      </c>
      <c r="B15" s="15"/>
      <c r="C15" s="1"/>
      <c r="D15" s="2"/>
      <c r="E15" s="22"/>
    </row>
    <row r="16" spans="1:5" ht="14.4" customHeight="1" x14ac:dyDescent="0.55000000000000004">
      <c r="A16" s="2"/>
      <c r="B16" s="1"/>
      <c r="C16" s="1"/>
      <c r="D16" s="2"/>
      <c r="E16" s="22"/>
    </row>
    <row r="17" spans="1:5" ht="14.4" customHeight="1" x14ac:dyDescent="0.55000000000000004">
      <c r="A17" s="2" t="s">
        <v>54</v>
      </c>
      <c r="B17" s="14"/>
      <c r="C17" s="1"/>
      <c r="D17" s="2"/>
      <c r="E17" s="22"/>
    </row>
    <row r="18" spans="1:5" ht="14.4" customHeight="1" x14ac:dyDescent="0.55000000000000004">
      <c r="A18" s="2" t="s">
        <v>55</v>
      </c>
      <c r="B18" s="14"/>
      <c r="C18" s="1"/>
      <c r="D18" s="2"/>
      <c r="E18" s="22"/>
    </row>
    <row r="19" spans="1:5" ht="14.4" customHeight="1" x14ac:dyDescent="0.55000000000000004">
      <c r="A19" s="1"/>
      <c r="B19" s="1"/>
      <c r="C19" s="1"/>
      <c r="D19" s="1"/>
      <c r="E19" s="1"/>
    </row>
    <row r="20" spans="1:5" ht="14.4" customHeight="1" x14ac:dyDescent="0.55000000000000004">
      <c r="A20" s="20" t="s">
        <v>11</v>
      </c>
      <c r="B20" s="20"/>
      <c r="C20" s="1"/>
      <c r="D20" s="20" t="s">
        <v>12</v>
      </c>
      <c r="E20" s="20"/>
    </row>
    <row r="21" spans="1:5" ht="14.4" customHeight="1" x14ac:dyDescent="0.55000000000000004">
      <c r="A21" s="1" t="s">
        <v>33</v>
      </c>
      <c r="B21" s="5">
        <f>B10*B11</f>
        <v>0</v>
      </c>
      <c r="C21" s="1"/>
      <c r="D21" s="1" t="s">
        <v>42</v>
      </c>
      <c r="E21" s="5">
        <f>(B26*E10)</f>
        <v>0</v>
      </c>
    </row>
    <row r="22" spans="1:5" ht="14.4" customHeight="1" x14ac:dyDescent="0.55000000000000004">
      <c r="A22" s="1" t="s">
        <v>34</v>
      </c>
      <c r="B22" s="5">
        <f>B21*15%</f>
        <v>0</v>
      </c>
      <c r="C22" s="1"/>
      <c r="D22" t="s">
        <v>47</v>
      </c>
      <c r="E22" s="17">
        <v>10000</v>
      </c>
    </row>
    <row r="23" spans="1:5" ht="14.4" customHeight="1" x14ac:dyDescent="0.55000000000000004">
      <c r="A23" s="1" t="s">
        <v>38</v>
      </c>
      <c r="B23" s="5">
        <f>((3.38%+(3.33%*(B14-1)))*B21)+(B12*(B11/44)*(B14/15))+(B13*(B11/44))</f>
        <v>0</v>
      </c>
      <c r="C23" s="1"/>
      <c r="D23" t="s">
        <v>49</v>
      </c>
      <c r="E23" s="17">
        <v>40000</v>
      </c>
    </row>
    <row r="24" spans="1:5" ht="14.4" customHeight="1" x14ac:dyDescent="0.55000000000000004">
      <c r="A24" s="1" t="s">
        <v>39</v>
      </c>
      <c r="B24" s="5">
        <f>(B23*20%)+B15*(B11/44)</f>
        <v>0</v>
      </c>
      <c r="C24" s="1"/>
      <c r="D24" s="1" t="s">
        <v>9</v>
      </c>
      <c r="E24" s="5">
        <f>B26*E11</f>
        <v>0</v>
      </c>
    </row>
    <row r="25" spans="1:5" ht="14.4" customHeight="1" thickBot="1" x14ac:dyDescent="0.6">
      <c r="A25" s="1" t="s">
        <v>37</v>
      </c>
      <c r="B25" s="16">
        <f>B17+B18</f>
        <v>0</v>
      </c>
      <c r="C25" s="1"/>
      <c r="D25" s="1" t="s">
        <v>13</v>
      </c>
      <c r="E25" s="5">
        <f>B26*E12</f>
        <v>0</v>
      </c>
    </row>
    <row r="26" spans="1:5" ht="14.4" customHeight="1" thickTop="1" thickBot="1" x14ac:dyDescent="0.6">
      <c r="A26" s="1" t="s">
        <v>15</v>
      </c>
      <c r="B26" s="5">
        <f>SUM(B21:B25)</f>
        <v>0</v>
      </c>
      <c r="C26" s="1"/>
      <c r="D26" s="1" t="s">
        <v>14</v>
      </c>
      <c r="E26" s="6">
        <f>(B27*0.04)-34162.02</f>
        <v>-34562.019999999997</v>
      </c>
    </row>
    <row r="27" spans="1:5" ht="14.4" customHeight="1" thickTop="1" x14ac:dyDescent="0.55000000000000004">
      <c r="A27" s="2" t="s">
        <v>17</v>
      </c>
      <c r="B27" s="5">
        <f>B26-E21-E22-E24-E25</f>
        <v>-10000</v>
      </c>
      <c r="C27" s="1"/>
      <c r="D27" s="1" t="s">
        <v>16</v>
      </c>
      <c r="E27" s="5">
        <f>SUM(E21:E26)</f>
        <v>15437.980000000003</v>
      </c>
    </row>
    <row r="28" spans="1:5" ht="14.4" customHeight="1" x14ac:dyDescent="0.55000000000000004">
      <c r="A28" s="1"/>
      <c r="B28" s="1"/>
      <c r="C28" s="1"/>
      <c r="D28" s="1"/>
      <c r="E28" s="1"/>
    </row>
    <row r="29" spans="1:5" ht="14.4" customHeight="1" x14ac:dyDescent="0.55000000000000004">
      <c r="A29" s="20" t="s">
        <v>18</v>
      </c>
      <c r="B29" s="20"/>
      <c r="C29" s="1"/>
      <c r="D29" s="20" t="s">
        <v>19</v>
      </c>
      <c r="E29" s="20"/>
    </row>
    <row r="30" spans="1:5" ht="14.4" customHeight="1" x14ac:dyDescent="0.55000000000000004">
      <c r="A30" s="1" t="s">
        <v>20</v>
      </c>
      <c r="B30" s="5"/>
      <c r="C30" s="1"/>
      <c r="D30" s="1" t="s">
        <v>21</v>
      </c>
      <c r="E30" s="5">
        <v>0</v>
      </c>
    </row>
    <row r="31" spans="1:5" ht="14.4" customHeight="1" x14ac:dyDescent="0.55000000000000004">
      <c r="A31" s="1" t="s">
        <v>22</v>
      </c>
      <c r="B31" s="5"/>
      <c r="C31" s="1"/>
      <c r="D31" s="1" t="s">
        <v>23</v>
      </c>
      <c r="E31" s="5">
        <v>0</v>
      </c>
    </row>
    <row r="32" spans="1:5" ht="14.4" customHeight="1" x14ac:dyDescent="0.55000000000000004">
      <c r="A32" s="1" t="s">
        <v>24</v>
      </c>
      <c r="B32" s="5"/>
      <c r="C32" s="1"/>
      <c r="D32" s="1" t="s">
        <v>25</v>
      </c>
      <c r="E32" s="5">
        <v>0</v>
      </c>
    </row>
    <row r="33" spans="1:5" ht="14.4" customHeight="1" x14ac:dyDescent="0.55000000000000004">
      <c r="A33" s="1" t="s">
        <v>26</v>
      </c>
      <c r="B33" s="5"/>
      <c r="C33" s="1"/>
      <c r="D33" s="1" t="s">
        <v>27</v>
      </c>
      <c r="E33" s="5">
        <v>0</v>
      </c>
    </row>
    <row r="34" spans="1:5" ht="14.4" customHeight="1" thickBot="1" x14ac:dyDescent="0.6">
      <c r="A34" s="1" t="s">
        <v>28</v>
      </c>
      <c r="B34" s="6"/>
      <c r="C34" s="1"/>
      <c r="D34" s="1" t="s">
        <v>48</v>
      </c>
      <c r="E34" s="6">
        <v>0</v>
      </c>
    </row>
    <row r="35" spans="1:5" ht="14.4" customHeight="1" thickTop="1" thickBot="1" x14ac:dyDescent="0.6">
      <c r="A35" s="1" t="s">
        <v>40</v>
      </c>
      <c r="B35" s="10">
        <f>SUM(B31:B34)</f>
        <v>0</v>
      </c>
      <c r="C35" s="1"/>
      <c r="D35" s="1" t="s">
        <v>30</v>
      </c>
      <c r="E35" s="6">
        <v>0</v>
      </c>
    </row>
    <row r="36" spans="1:5" ht="14.4" customHeight="1" thickTop="1" x14ac:dyDescent="0.55000000000000004">
      <c r="A36" s="1" t="s">
        <v>41</v>
      </c>
      <c r="B36" s="9">
        <f>B26+B35</f>
        <v>0</v>
      </c>
      <c r="C36" s="1"/>
      <c r="D36" s="13" t="s">
        <v>31</v>
      </c>
      <c r="E36" s="18">
        <f>E27+E35</f>
        <v>15437.980000000003</v>
      </c>
    </row>
    <row r="37" spans="1:5" ht="14.4" customHeight="1" x14ac:dyDescent="0.55000000000000004">
      <c r="A37" s="1"/>
      <c r="B37" s="1"/>
      <c r="C37" s="1"/>
      <c r="D37" s="12" t="s">
        <v>29</v>
      </c>
      <c r="E37" s="11">
        <f>B36-E36</f>
        <v>-15437.980000000003</v>
      </c>
    </row>
    <row r="38" spans="1:5" ht="14.4" customHeight="1" x14ac:dyDescent="0.55000000000000004"/>
    <row r="39" spans="1:5" ht="14.4" customHeight="1" x14ac:dyDescent="0.55000000000000004">
      <c r="E39" s="19"/>
    </row>
  </sheetData>
  <mergeCells count="10">
    <mergeCell ref="A29:B29"/>
    <mergeCell ref="D29:E29"/>
    <mergeCell ref="A1:E1"/>
    <mergeCell ref="A2:E2"/>
    <mergeCell ref="A3:E3"/>
    <mergeCell ref="A4:E4"/>
    <mergeCell ref="A6:E6"/>
    <mergeCell ref="A20:B20"/>
    <mergeCell ref="D20:E20"/>
    <mergeCell ref="E14:E18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Acceso</vt:lpstr>
      <vt:lpstr>Inicial</vt:lpstr>
      <vt:lpstr>Temprano</vt:lpstr>
      <vt:lpstr>Avanzado</vt:lpstr>
      <vt:lpstr>Experto I</vt:lpstr>
      <vt:lpstr>Experto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</dc:creator>
  <cp:lastModifiedBy>Alicia Ahumada</cp:lastModifiedBy>
  <dcterms:created xsi:type="dcterms:W3CDTF">2015-06-05T18:19:34Z</dcterms:created>
  <dcterms:modified xsi:type="dcterms:W3CDTF">2024-07-07T02:23:14Z</dcterms:modified>
</cp:coreProperties>
</file>